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F:\Oddelki\Nabava\PURCHASING\BAUNN\Orodja\Open calculation requests for new tools\Navodila\New template_cost estimating\"/>
    </mc:Choice>
  </mc:AlternateContent>
  <workbookProtection workbookAlgorithmName="SHA-512" workbookHashValue="1LXf00MLACLSqnTlGCBbWBQHLzlPTYFMpDv7B1ZuXX4p6w66rUnM0vWIEpklPPjC8pRR6P1tq5UAjyGSPiQ7DA==" workbookSaltValue="CZpVTBQsecnzpCqz4exkqw==" workbookSpinCount="100000" lockStructure="1"/>
  <bookViews>
    <workbookView xWindow="120" yWindow="45" windowWidth="15180" windowHeight="8580"/>
  </bookViews>
  <sheets>
    <sheet name="Cost estimating template" sheetId="1" r:id="rId1"/>
    <sheet name="Razčlenjena kalkulacija" sheetId="5" state="hidden" r:id="rId2"/>
    <sheet name="Spustni seznami" sheetId="2" state="hidden" r:id="rId3"/>
  </sheets>
  <definedNames>
    <definedName name="_xlnm.Print_Area" localSheetId="0">'Cost estimating template'!$A$1:$X$77</definedName>
  </definedNames>
  <calcPr calcId="162913"/>
</workbook>
</file>

<file path=xl/calcChain.xml><?xml version="1.0" encoding="utf-8"?>
<calcChain xmlns="http://schemas.openxmlformats.org/spreadsheetml/2006/main">
  <c r="B52" i="5" l="1"/>
  <c r="E64" i="1"/>
  <c r="B15" i="5"/>
  <c r="B5" i="5"/>
  <c r="B30" i="5" l="1"/>
  <c r="B51" i="5" l="1"/>
  <c r="B50" i="5"/>
  <c r="B49" i="5"/>
  <c r="B45" i="5"/>
  <c r="B44" i="5"/>
  <c r="B42" i="5"/>
  <c r="B41" i="5"/>
  <c r="B39" i="5"/>
  <c r="B38" i="5"/>
  <c r="B36" i="5"/>
  <c r="B35" i="5"/>
  <c r="B37" i="5" s="1"/>
  <c r="B33" i="5"/>
  <c r="B32" i="5"/>
  <c r="B29" i="5"/>
  <c r="B31" i="5" s="1"/>
  <c r="B27" i="5"/>
  <c r="B26" i="5"/>
  <c r="B24" i="5"/>
  <c r="B23" i="5"/>
  <c r="B21" i="5"/>
  <c r="B20" i="5"/>
  <c r="B22" i="5" s="1"/>
  <c r="B18" i="5"/>
  <c r="B17" i="5"/>
  <c r="B14" i="5"/>
  <c r="B13" i="5"/>
  <c r="B12" i="5"/>
  <c r="B11" i="5"/>
  <c r="B10" i="5"/>
  <c r="B9" i="5"/>
  <c r="B4" i="5"/>
  <c r="B3" i="5"/>
  <c r="B2" i="5"/>
  <c r="B43" i="5" l="1"/>
  <c r="B46" i="5"/>
  <c r="B40" i="5"/>
  <c r="B34" i="5"/>
  <c r="B28" i="5"/>
  <c r="B25" i="5"/>
  <c r="B19" i="5"/>
  <c r="G64" i="1"/>
  <c r="E70" i="1"/>
  <c r="E45" i="1" l="1"/>
  <c r="F32" i="1"/>
  <c r="B7" i="5" s="1"/>
  <c r="F31" i="1"/>
  <c r="B6" i="5" s="1"/>
  <c r="G62" i="1" l="1"/>
  <c r="G56" i="1" l="1"/>
  <c r="G57" i="1"/>
  <c r="G58" i="1"/>
  <c r="G59" i="1"/>
  <c r="G60" i="1"/>
  <c r="G61" i="1"/>
  <c r="G63" i="1"/>
  <c r="G55" i="1"/>
  <c r="G54" i="1"/>
  <c r="B47" i="5" l="1"/>
  <c r="E72" i="1" l="1"/>
  <c r="B54" i="5" s="1"/>
</calcChain>
</file>

<file path=xl/sharedStrings.xml><?xml version="1.0" encoding="utf-8"?>
<sst xmlns="http://schemas.openxmlformats.org/spreadsheetml/2006/main" count="155" uniqueCount="149">
  <si>
    <t>BSH Hišni aparati d.o.o. Nazarje</t>
  </si>
  <si>
    <t>Št. Risbe / Drawing number:</t>
  </si>
  <si>
    <t>Indeks / Revision:</t>
  </si>
  <si>
    <t>Številka orodja / Tool number :</t>
  </si>
  <si>
    <t>Dobavitelj kosa / Part Supplier :</t>
  </si>
  <si>
    <t>Orodjar / Toolmaker :</t>
  </si>
  <si>
    <t>Kontaktna oseba / Contact person :</t>
  </si>
  <si>
    <t>Št.ponudbe / No of Offer :</t>
  </si>
  <si>
    <t>Valuta / Quotation currency :</t>
  </si>
  <si>
    <t>Država dobavitelja / Part supplier country :</t>
  </si>
  <si>
    <t>EUR</t>
  </si>
  <si>
    <t>Država proizvajalca orodja / Mould manufacturer country :</t>
  </si>
  <si>
    <t>BSH naziv orodja / BSH name of tool :</t>
  </si>
  <si>
    <t>Material kosa</t>
  </si>
  <si>
    <t>Plastic</t>
  </si>
  <si>
    <t>Stainless steel</t>
  </si>
  <si>
    <t>Rubber</t>
  </si>
  <si>
    <t>Other</t>
  </si>
  <si>
    <t>Tip orodja</t>
  </si>
  <si>
    <t>Family tool</t>
  </si>
  <si>
    <t>2K mould</t>
  </si>
  <si>
    <t>Insert injection mould</t>
  </si>
  <si>
    <t>Število gnezd / Number of cavities :</t>
  </si>
  <si>
    <t xml:space="preserve">Conventional </t>
  </si>
  <si>
    <t>Toplotna obdelava / Hardening :</t>
  </si>
  <si>
    <t>Prevleka / Coating :</t>
  </si>
  <si>
    <t>Grade / kvaliteta materiala</t>
  </si>
  <si>
    <t>1.1730</t>
  </si>
  <si>
    <t>1.2312</t>
  </si>
  <si>
    <t>1.2343</t>
  </si>
  <si>
    <t>1.2083</t>
  </si>
  <si>
    <t>Dimenzije orodja / Mould dimensions (mm) :</t>
  </si>
  <si>
    <t>Teža orodja / Mould weight (kg) :</t>
  </si>
  <si>
    <t>Dolivni sistem / Runner system :</t>
  </si>
  <si>
    <t>Strošek materiala / Material costs</t>
  </si>
  <si>
    <t>Strošek izdelave orodja / Manufacturing costs</t>
  </si>
  <si>
    <t>Analiza tečenja / Mold flow analyse (MF) :</t>
  </si>
  <si>
    <t>Programiranje / Programming (CNC; CAM) :</t>
  </si>
  <si>
    <t>Konstrukcija /  Mould Design (CAD) :</t>
  </si>
  <si>
    <t xml:space="preserve">CNC Frezanje - Brušenje / CNC Milling - Grinding  (5- axis) : </t>
  </si>
  <si>
    <t>Potopna erozija / EDM :</t>
  </si>
  <si>
    <t>Žična erozija / Wire cutting :</t>
  </si>
  <si>
    <t>Poliranje / Polishing :</t>
  </si>
  <si>
    <t>Sestava / Assembly :</t>
  </si>
  <si>
    <t>Varjenje / Welding :</t>
  </si>
  <si>
    <t>Ure / Hours (h)</t>
  </si>
  <si>
    <t>Seštevek / Subtotal :</t>
  </si>
  <si>
    <t>Seštevek /Subtotal :</t>
  </si>
  <si>
    <t>Stroški preizkusov brizganja / Try -out costs :</t>
  </si>
  <si>
    <t>Strošek izvedbe meritev / Measurements costs:</t>
  </si>
  <si>
    <t>Razred jekla / Proizvajalec //
Grade / Manufacturer</t>
  </si>
  <si>
    <t>Opomba / Note:</t>
  </si>
  <si>
    <t>Ponudbena kalkulacija / Cost estimating template</t>
  </si>
  <si>
    <t>Strošek transporta / Transport costs (DAP Nazarje) :</t>
  </si>
  <si>
    <r>
      <t xml:space="preserve">Tip orodja / Type of tool </t>
    </r>
    <r>
      <rPr>
        <b/>
        <i/>
        <sz val="10"/>
        <rFont val="Arial"/>
        <family val="2"/>
        <charset val="238"/>
      </rPr>
      <t>(prosimo izberite</t>
    </r>
    <r>
      <rPr>
        <b/>
        <sz val="10"/>
        <rFont val="Arial"/>
        <family val="2"/>
        <charset val="238"/>
      </rPr>
      <t xml:space="preserve"> / </t>
    </r>
    <r>
      <rPr>
        <b/>
        <i/>
        <sz val="10"/>
        <rFont val="Arial"/>
        <family val="2"/>
        <charset val="238"/>
      </rPr>
      <t>please select</t>
    </r>
    <r>
      <rPr>
        <b/>
        <sz val="10"/>
        <rFont val="Arial"/>
        <family val="2"/>
        <charset val="238"/>
      </rPr>
      <t>)</t>
    </r>
    <r>
      <rPr>
        <b/>
        <sz val="11"/>
        <rFont val="Arial"/>
        <family val="2"/>
        <charset val="238"/>
      </rPr>
      <t xml:space="preserve"> :</t>
    </r>
  </si>
  <si>
    <r>
      <t>Material kosa / Part material</t>
    </r>
    <r>
      <rPr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(prosimo izberite / please select)</t>
    </r>
    <r>
      <rPr>
        <b/>
        <sz val="11"/>
        <rFont val="Arial"/>
        <family val="2"/>
        <charset val="238"/>
      </rPr>
      <t xml:space="preserve"> :</t>
    </r>
  </si>
  <si>
    <r>
      <t xml:space="preserve">Oblikovni vložki // Cavity / core / inserts </t>
    </r>
    <r>
      <rPr>
        <b/>
        <i/>
        <sz val="10"/>
        <rFont val="Arial"/>
        <family val="2"/>
        <charset val="238"/>
      </rPr>
      <t>(prosimo izberite / please select) :</t>
    </r>
  </si>
  <si>
    <r>
      <t>Drsniki-stransko jedro / Slide elements+lifters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(prosimo izberite / please select</t>
    </r>
    <r>
      <rPr>
        <i/>
        <sz val="10"/>
        <rFont val="Arial"/>
        <family val="2"/>
        <charset val="238"/>
      </rPr>
      <t>) :</t>
    </r>
  </si>
  <si>
    <t xml:space="preserve">Fastcool </t>
  </si>
  <si>
    <t>Širina / Width (mm)</t>
  </si>
  <si>
    <t>Višina / Height (mm)</t>
  </si>
  <si>
    <t>Dolžina / Lenght (mm)</t>
  </si>
  <si>
    <t>e-mail naslov / E-mail addres :</t>
  </si>
  <si>
    <t>Osnovni material / Base material</t>
  </si>
  <si>
    <t>Garancija</t>
  </si>
  <si>
    <t xml:space="preserve">Osnovni podatki / Base data </t>
  </si>
  <si>
    <t>Osnovni podatki orodja / Base mould description:</t>
  </si>
  <si>
    <t xml:space="preserve">Osnovne veličine orodja / Base tool sizes </t>
  </si>
  <si>
    <t>Ostali stroški / Other costs</t>
  </si>
  <si>
    <t>Tekstura / Texture :</t>
  </si>
  <si>
    <t>Struženje - brušenje - vrtanje - rezkanje / Turning - Grinding - Drilling - Milling :</t>
  </si>
  <si>
    <t xml:space="preserve">Prevleka </t>
  </si>
  <si>
    <t>Koledarski tedni</t>
  </si>
  <si>
    <r>
      <t>Urna postavka / Price per hour (</t>
    </r>
    <r>
      <rPr>
        <b/>
        <sz val="10"/>
        <rFont val="Arial"/>
        <family val="2"/>
        <charset val="238"/>
      </rPr>
      <t>€</t>
    </r>
    <r>
      <rPr>
        <b/>
        <i/>
        <sz val="10"/>
        <rFont val="CorpoS"/>
      </rPr>
      <t>/h)</t>
    </r>
  </si>
  <si>
    <t>Strošek / cost (€)</t>
  </si>
  <si>
    <r>
      <t>Strošek  / Cost (</t>
    </r>
    <r>
      <rPr>
        <b/>
        <sz val="10"/>
        <rFont val="Arial"/>
        <family val="2"/>
        <charset val="238"/>
      </rPr>
      <t>€)</t>
    </r>
  </si>
  <si>
    <r>
      <t>Strošek  / Cost (</t>
    </r>
    <r>
      <rPr>
        <b/>
        <sz val="10"/>
        <rFont val="Arial"/>
        <family val="2"/>
        <charset val="238"/>
      </rPr>
      <t>€</t>
    </r>
    <r>
      <rPr>
        <b/>
        <sz val="9"/>
        <rFont val="CorpoS"/>
        <charset val="238"/>
      </rPr>
      <t>)</t>
    </r>
  </si>
  <si>
    <t xml:space="preserve">Ostali material / 
other material: </t>
  </si>
  <si>
    <t>Normalije / Standard parts - components</t>
  </si>
  <si>
    <r>
      <t>Ohišje / Housing</t>
    </r>
    <r>
      <rPr>
        <b/>
        <i/>
        <sz val="10"/>
        <rFont val="Arial"/>
        <family val="2"/>
        <charset val="238"/>
      </rPr>
      <t xml:space="preserve"> (prosimo izberite / please select) :</t>
    </r>
  </si>
  <si>
    <r>
      <t>Skupen strošek orodja / Overall costs for tool: (</t>
    </r>
    <r>
      <rPr>
        <b/>
        <sz val="14"/>
        <rFont val="Arial"/>
        <family val="2"/>
        <charset val="238"/>
      </rPr>
      <t>€</t>
    </r>
    <r>
      <rPr>
        <b/>
        <i/>
        <sz val="14"/>
        <rFont val="Arial"/>
        <family val="2"/>
        <charset val="238"/>
      </rPr>
      <t>)</t>
    </r>
  </si>
  <si>
    <r>
      <t>Usklajena cena /  Negotiated full tool costs: (</t>
    </r>
    <r>
      <rPr>
        <b/>
        <sz val="14"/>
        <rFont val="Arial"/>
        <family val="2"/>
        <charset val="238"/>
      </rPr>
      <t>€</t>
    </r>
    <r>
      <rPr>
        <b/>
        <i/>
        <sz val="12.6"/>
        <rFont val="CorpoS"/>
      </rPr>
      <t>)</t>
    </r>
  </si>
  <si>
    <t xml:space="preserve">Sitherm </t>
  </si>
  <si>
    <t>Revizija 01 / Revision 01</t>
  </si>
  <si>
    <t>Datum ponudbe / Offer date :</t>
  </si>
  <si>
    <t>Izračunan FOT in FFOT datum
Calculated FOT and FFOT date</t>
  </si>
  <si>
    <t>Siva polja se ne izpolnjujejo / Grey fields not to be filled !</t>
  </si>
  <si>
    <t>Prosimo da izpolnite rdeče obarvana polja / Please fill all red fields !</t>
  </si>
  <si>
    <t>Prosimo ne spreminjate, dodajate ali brišete vrstic / Please do not change, add or delete rows</t>
  </si>
  <si>
    <t xml:space="preserve">
</t>
  </si>
  <si>
    <t>Če kateregakoli stroška ne planirate, prosim vnesite 0 /
If you don't plan any cost, please insert 0</t>
  </si>
  <si>
    <t>1. Če katerekoli izdelave ne planirate, prosim vnesite 0 /
If you don't plan any manufacturing work, please insert 0</t>
  </si>
  <si>
    <t>1. Če kateregakoli stroška ne planirate, prosim vnesite 0 /
If you don't plan any cost, please insert 0</t>
  </si>
  <si>
    <r>
      <t xml:space="preserve">FFOT termin </t>
    </r>
    <r>
      <rPr>
        <i/>
        <sz val="11"/>
        <rFont val="Arial"/>
        <family val="2"/>
        <charset val="238"/>
      </rPr>
      <t>(število koledarskih tednov od naročila)</t>
    </r>
    <r>
      <rPr>
        <sz val="11"/>
        <rFont val="Arial"/>
        <family val="2"/>
      </rPr>
      <t xml:space="preserve">  /
FFOT date </t>
    </r>
    <r>
      <rPr>
        <i/>
        <sz val="11"/>
        <rFont val="Arial"/>
        <family val="2"/>
        <charset val="238"/>
      </rPr>
      <t>(number od weeks from the order)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(prosimo izberite / please select)</t>
    </r>
    <r>
      <rPr>
        <b/>
        <sz val="11"/>
        <rFont val="Arial"/>
        <family val="2"/>
        <charset val="238"/>
      </rPr>
      <t>:</t>
    </r>
    <r>
      <rPr>
        <sz val="11"/>
        <rFont val="Arial"/>
        <family val="2"/>
      </rPr>
      <t xml:space="preserve"> </t>
    </r>
  </si>
  <si>
    <r>
      <t>FOT termin</t>
    </r>
    <r>
      <rPr>
        <i/>
        <sz val="11"/>
        <rFont val="Arial"/>
        <family val="2"/>
        <charset val="238"/>
      </rPr>
      <t xml:space="preserve"> (število koledarskih tednov od naročila)</t>
    </r>
    <r>
      <rPr>
        <sz val="11"/>
        <rFont val="Arial"/>
        <family val="2"/>
      </rPr>
      <t xml:space="preserve"> / 
FOT date </t>
    </r>
    <r>
      <rPr>
        <i/>
        <sz val="11"/>
        <rFont val="Arial"/>
        <family val="2"/>
        <charset val="238"/>
      </rPr>
      <t>(number od weeks from the order)</t>
    </r>
    <r>
      <rPr>
        <sz val="11"/>
        <rFont val="Arial"/>
        <family val="2"/>
      </rPr>
      <t xml:space="preserve"> </t>
    </r>
    <r>
      <rPr>
        <b/>
        <i/>
        <sz val="10"/>
        <rFont val="Arial"/>
        <family val="2"/>
        <charset val="238"/>
      </rPr>
      <t>(prosimo izberite / please select)</t>
    </r>
    <r>
      <rPr>
        <sz val="11"/>
        <rFont val="Arial"/>
        <family val="2"/>
      </rPr>
      <t>:</t>
    </r>
  </si>
  <si>
    <t xml:space="preserve">Osnovni podatki orodja </t>
  </si>
  <si>
    <t xml:space="preserve">Material kosa </t>
  </si>
  <si>
    <t xml:space="preserve">Tip orodja </t>
  </si>
  <si>
    <t>Število gnezd</t>
  </si>
  <si>
    <t>FOT termin</t>
  </si>
  <si>
    <t xml:space="preserve">FFOT termin </t>
  </si>
  <si>
    <t xml:space="preserve">Strošek materiala </t>
  </si>
  <si>
    <t xml:space="preserve">Normalije </t>
  </si>
  <si>
    <t>Osnovni material</t>
  </si>
  <si>
    <t>Dolivni sistem</t>
  </si>
  <si>
    <t>Toplotna obdelava</t>
  </si>
  <si>
    <t xml:space="preserve">Tekstura </t>
  </si>
  <si>
    <t xml:space="preserve">Strošek izdelave orodja </t>
  </si>
  <si>
    <t>Analiza tečenja - ure (h)</t>
  </si>
  <si>
    <t>Analiza tečenja - urna postavka (€/h)</t>
  </si>
  <si>
    <t>Konstrukcija (CAD) - ure (h)</t>
  </si>
  <si>
    <t>Konstrukcija (CAD) - urna postavka (€/h)</t>
  </si>
  <si>
    <t>Programiranje (CNC; CAM) - ure (h)</t>
  </si>
  <si>
    <t>Programiranje (CNC; CAM) - urna postavka (€/h)</t>
  </si>
  <si>
    <t>CNC Frezanje - Brušenje - ure (h)</t>
  </si>
  <si>
    <t>CNC Frezanje - Brušenje - urna postavka (€/h)</t>
  </si>
  <si>
    <t>Struženje - brušenje - vrtanje - rezkanje - ure (h)</t>
  </si>
  <si>
    <t>Struženje - brušenje - vrtanje - rezkanje - urna postavka (€/h)</t>
  </si>
  <si>
    <t>Potopna erozija - ure (h)</t>
  </si>
  <si>
    <t>Potopna erozija - urna postavka (€/h)</t>
  </si>
  <si>
    <t>Žična erozija - ure (h)</t>
  </si>
  <si>
    <t>Žična erozija - urna postavka (€/h)</t>
  </si>
  <si>
    <t>Poliranje - ure (h)</t>
  </si>
  <si>
    <t>Poliranje - urna postavka (€/h)</t>
  </si>
  <si>
    <t>Varjenje - ure (h)</t>
  </si>
  <si>
    <t>Varjenje - urna postavka (€/h)</t>
  </si>
  <si>
    <t>Sestava - ure (h)</t>
  </si>
  <si>
    <t>Sestava - urna postavka (€/h)</t>
  </si>
  <si>
    <t>Skupen strošek</t>
  </si>
  <si>
    <t>Analiza tečenja - strošek (€)</t>
  </si>
  <si>
    <t>Konstrukcija (CAD) - strošek (€)</t>
  </si>
  <si>
    <t>Programiranje (CNC; CAM) - strošek (€)</t>
  </si>
  <si>
    <t>CNC Frezanje - Brušenje - strošek (€)</t>
  </si>
  <si>
    <t>Struženje - brušenje - vrtanje - rezkanje - strošek (€)</t>
  </si>
  <si>
    <t>Potopna erozija - strošek (€)</t>
  </si>
  <si>
    <t>Žična erozija - strošek (€)</t>
  </si>
  <si>
    <t>Poliranje - strošek (€)</t>
  </si>
  <si>
    <t>Varjenje - strošek (€)</t>
  </si>
  <si>
    <t>Sestava - strošek (€)</t>
  </si>
  <si>
    <t>Življenjska doba</t>
  </si>
  <si>
    <r>
      <t xml:space="preserve">Življenjska doba / Lifespan </t>
    </r>
    <r>
      <rPr>
        <i/>
        <sz val="10"/>
        <rFont val="Arial"/>
        <family val="2"/>
        <charset val="238"/>
      </rPr>
      <t xml:space="preserve">(see BSH requirements for tools) 
</t>
    </r>
    <r>
      <rPr>
        <b/>
        <i/>
        <sz val="10"/>
        <rFont val="Arial"/>
        <family val="2"/>
        <charset val="238"/>
      </rPr>
      <t>(prosimo izberite / please select):</t>
    </r>
  </si>
  <si>
    <t>Stroški preizkusov brizganja</t>
  </si>
  <si>
    <t>Strošek izvedbe meritev</t>
  </si>
  <si>
    <t>Strošek transporta</t>
  </si>
  <si>
    <t>NAVODILA / INSTRUCTIONS</t>
  </si>
  <si>
    <t>Seštevek stroška materiala</t>
  </si>
  <si>
    <t>Seštevek izdelave orodja</t>
  </si>
  <si>
    <t>Seštevek ostali stroški</t>
  </si>
  <si>
    <t>Boehler W360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</si>
</sst>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&quot;€&quot;#,##0.00"/>
    <numFmt numFmtId="166" formatCode="#,##0.00\ &quot;€&quot;"/>
  </numFmts>
  <fonts count="33">
    <font>
      <sz val="10"/>
      <name val="Arial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32"/>
      <name val="BSHG-Logos"/>
    </font>
    <font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</font>
    <font>
      <sz val="11"/>
      <name val="Arial"/>
      <family val="2"/>
      <charset val="238"/>
    </font>
    <font>
      <sz val="10"/>
      <name val="CorpoS"/>
      <charset val="238"/>
    </font>
    <font>
      <b/>
      <sz val="10"/>
      <name val="CorpoS"/>
      <charset val="238"/>
    </font>
    <font>
      <sz val="12"/>
      <name val="CorpoS"/>
      <charset val="238"/>
    </font>
    <font>
      <b/>
      <sz val="12"/>
      <name val="CorpoS"/>
    </font>
    <font>
      <b/>
      <sz val="10"/>
      <name val="CorpoS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name val="CorpoS"/>
    </font>
    <font>
      <b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CorpoS"/>
    </font>
    <font>
      <b/>
      <i/>
      <sz val="12"/>
      <name val="Arial"/>
      <family val="2"/>
      <charset val="238"/>
    </font>
    <font>
      <sz val="14"/>
      <name val="CorpoS"/>
      <charset val="238"/>
    </font>
    <font>
      <b/>
      <i/>
      <sz val="14"/>
      <name val="CorpoS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1"/>
      <name val="Arial"/>
      <family val="2"/>
      <charset val="238"/>
    </font>
    <font>
      <b/>
      <sz val="9"/>
      <name val="CorpoS"/>
      <charset val="238"/>
    </font>
    <font>
      <b/>
      <i/>
      <sz val="12.6"/>
      <name val="CorpoS"/>
    </font>
    <font>
      <b/>
      <i/>
      <sz val="14"/>
      <name val="Arial"/>
      <family val="2"/>
      <charset val="238"/>
    </font>
    <font>
      <sz val="10"/>
      <name val="Arial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lightUp">
        <fgColor rgb="FFFF000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0" fontId="3" fillId="11" borderId="18" applyFont="0">
      <alignment horizontal="center"/>
    </xf>
    <xf numFmtId="164" fontId="31" fillId="0" borderId="0" applyFont="0" applyFill="0" applyBorder="0" applyAlignment="0" applyProtection="0"/>
  </cellStyleXfs>
  <cellXfs count="134">
    <xf numFmtId="0" fontId="0" fillId="0" borderId="0" xfId="0"/>
    <xf numFmtId="0" fontId="14" fillId="0" borderId="0" xfId="0" applyFont="1"/>
    <xf numFmtId="0" fontId="16" fillId="0" borderId="0" xfId="0" applyFont="1"/>
    <xf numFmtId="49" fontId="14" fillId="0" borderId="0" xfId="0" applyNumberFormat="1" applyFont="1" applyAlignment="1">
      <alignment horizontal="center"/>
    </xf>
    <xf numFmtId="0" fontId="2" fillId="5" borderId="2" xfId="0" applyFont="1" applyFill="1" applyBorder="1" applyAlignment="1" applyProtection="1">
      <alignment vertical="center"/>
      <protection locked="0"/>
    </xf>
    <xf numFmtId="0" fontId="8" fillId="5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166" fontId="2" fillId="5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left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18" fillId="0" borderId="0" xfId="0" applyFont="1" applyProtection="1"/>
    <xf numFmtId="0" fontId="8" fillId="2" borderId="0" xfId="0" applyNumberFormat="1" applyFont="1" applyFill="1" applyProtection="1"/>
    <xf numFmtId="0" fontId="8" fillId="2" borderId="1" xfId="0" applyNumberFormat="1" applyFont="1" applyFill="1" applyBorder="1" applyProtection="1"/>
    <xf numFmtId="0" fontId="8" fillId="2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9" fillId="9" borderId="2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center"/>
    </xf>
    <xf numFmtId="0" fontId="26" fillId="10" borderId="2" xfId="0" applyFont="1" applyFill="1" applyBorder="1" applyAlignment="1" applyProtection="1">
      <alignment horizontal="center" wrapText="1"/>
    </xf>
    <xf numFmtId="0" fontId="26" fillId="10" borderId="2" xfId="0" applyFont="1" applyFill="1" applyBorder="1" applyAlignment="1" applyProtection="1">
      <alignment horizontal="center" vertical="center"/>
    </xf>
    <xf numFmtId="3" fontId="8" fillId="2" borderId="0" xfId="0" applyNumberFormat="1" applyFont="1" applyFill="1" applyBorder="1" applyAlignment="1" applyProtection="1">
      <alignment horizontal="right"/>
    </xf>
    <xf numFmtId="0" fontId="0" fillId="2" borderId="0" xfId="0" applyNumberFormat="1" applyFont="1" applyFill="1" applyBorder="1" applyProtection="1"/>
    <xf numFmtId="0" fontId="12" fillId="9" borderId="2" xfId="0" applyNumberFormat="1" applyFont="1" applyFill="1" applyBorder="1" applyAlignment="1" applyProtection="1">
      <alignment horizontal="center"/>
    </xf>
    <xf numFmtId="0" fontId="6" fillId="0" borderId="0" xfId="0" applyFont="1" applyProtection="1"/>
    <xf numFmtId="3" fontId="8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Protection="1"/>
    <xf numFmtId="0" fontId="16" fillId="0" borderId="0" xfId="0" applyFont="1" applyProtection="1"/>
    <xf numFmtId="0" fontId="0" fillId="0" borderId="0" xfId="0" applyBorder="1" applyProtection="1"/>
    <xf numFmtId="0" fontId="10" fillId="10" borderId="2" xfId="0" applyNumberFormat="1" applyFont="1" applyFill="1" applyBorder="1" applyAlignment="1" applyProtection="1">
      <alignment horizontal="center"/>
    </xf>
    <xf numFmtId="166" fontId="8" fillId="6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3" fontId="2" fillId="5" borderId="2" xfId="2" applyNumberFormat="1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/>
    <xf numFmtId="0" fontId="14" fillId="0" borderId="0" xfId="0" applyFont="1" applyProtection="1"/>
    <xf numFmtId="14" fontId="2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7" borderId="2" xfId="0" applyFont="1" applyFill="1" applyBorder="1" applyAlignment="1" applyProtection="1">
      <alignment horizontal="center" vertical="center" wrapText="1"/>
    </xf>
    <xf numFmtId="14" fontId="0" fillId="0" borderId="0" xfId="0" applyNumberFormat="1" applyProtection="1"/>
    <xf numFmtId="0" fontId="14" fillId="0" borderId="0" xfId="0" applyFont="1" applyAlignment="1" applyProtection="1">
      <alignment horizont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1" fillId="9" borderId="2" xfId="0" applyNumberFormat="1" applyFont="1" applyFill="1" applyBorder="1" applyAlignment="1" applyProtection="1">
      <alignment horizontal="center"/>
    </xf>
    <xf numFmtId="166" fontId="8" fillId="2" borderId="0" xfId="0" applyNumberFormat="1" applyFont="1" applyFill="1" applyProtection="1"/>
    <xf numFmtId="166" fontId="11" fillId="10" borderId="2" xfId="0" applyNumberFormat="1" applyFont="1" applyFill="1" applyBorder="1" applyAlignment="1" applyProtection="1">
      <alignment horizontal="center" wrapText="1"/>
    </xf>
    <xf numFmtId="0" fontId="8" fillId="12" borderId="16" xfId="0" applyNumberFormat="1" applyFont="1" applyFill="1" applyBorder="1" applyAlignment="1" applyProtection="1"/>
    <xf numFmtId="0" fontId="8" fillId="12" borderId="2" xfId="0" applyNumberFormat="1" applyFont="1" applyFill="1" applyBorder="1" applyAlignment="1" applyProtection="1">
      <alignment horizontal="left"/>
    </xf>
    <xf numFmtId="0" fontId="9" fillId="13" borderId="0" xfId="0" applyNumberFormat="1" applyFont="1" applyFill="1" applyAlignment="1" applyProtection="1">
      <alignment horizontal="center"/>
    </xf>
    <xf numFmtId="165" fontId="13" fillId="12" borderId="2" xfId="0" applyNumberFormat="1" applyFont="1" applyFill="1" applyBorder="1" applyAlignment="1" applyProtection="1">
      <alignment vertical="center"/>
    </xf>
    <xf numFmtId="0" fontId="16" fillId="7" borderId="2" xfId="0" applyFont="1" applyFill="1" applyBorder="1" applyAlignment="1" applyProtection="1">
      <alignment vertical="center" wrapText="1"/>
    </xf>
    <xf numFmtId="0" fontId="16" fillId="0" borderId="0" xfId="0" applyFont="1" applyAlignment="1" applyProtection="1"/>
    <xf numFmtId="0" fontId="13" fillId="11" borderId="18" xfId="3" applyFont="1" applyProtection="1">
      <alignment horizontal="center"/>
    </xf>
    <xf numFmtId="49" fontId="2" fillId="5" borderId="3" xfId="0" applyNumberFormat="1" applyFont="1" applyFill="1" applyBorder="1" applyAlignment="1" applyProtection="1">
      <alignment vertical="center"/>
      <protection locked="0"/>
    </xf>
    <xf numFmtId="0" fontId="21" fillId="9" borderId="2" xfId="0" applyNumberFormat="1" applyFont="1" applyFill="1" applyBorder="1" applyAlignment="1" applyProtection="1">
      <alignment horizontal="left"/>
    </xf>
    <xf numFmtId="0" fontId="32" fillId="7" borderId="2" xfId="0" applyFont="1" applyFill="1" applyBorder="1" applyAlignment="1" applyProtection="1">
      <alignment horizontal="left" vertical="center"/>
    </xf>
    <xf numFmtId="0" fontId="32" fillId="7" borderId="2" xfId="0" applyFont="1" applyFill="1" applyBorder="1" applyAlignment="1" applyProtection="1">
      <alignment horizontal="left" vertical="center" wrapText="1"/>
    </xf>
    <xf numFmtId="0" fontId="20" fillId="10" borderId="2" xfId="0" applyFont="1" applyFill="1" applyBorder="1" applyAlignment="1" applyProtection="1">
      <alignment horizontal="left"/>
    </xf>
    <xf numFmtId="0" fontId="8" fillId="8" borderId="2" xfId="0" applyNumberFormat="1" applyFont="1" applyFill="1" applyBorder="1" applyAlignment="1" applyProtection="1">
      <alignment horizontal="left"/>
    </xf>
    <xf numFmtId="166" fontId="23" fillId="9" borderId="2" xfId="0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0" fontId="16" fillId="0" borderId="19" xfId="0" applyFont="1" applyBorder="1"/>
    <xf numFmtId="0" fontId="16" fillId="0" borderId="0" xfId="0" applyFont="1" applyBorder="1"/>
    <xf numFmtId="0" fontId="21" fillId="9" borderId="3" xfId="0" applyNumberFormat="1" applyFont="1" applyFill="1" applyBorder="1" applyAlignment="1" applyProtection="1">
      <alignment horizontal="left"/>
    </xf>
    <xf numFmtId="164" fontId="0" fillId="0" borderId="20" xfId="4" applyFont="1" applyBorder="1"/>
    <xf numFmtId="0" fontId="8" fillId="8" borderId="3" xfId="0" applyNumberFormat="1" applyFont="1" applyFill="1" applyBorder="1" applyAlignment="1" applyProtection="1">
      <alignment horizontal="left"/>
    </xf>
    <xf numFmtId="0" fontId="8" fillId="8" borderId="4" xfId="0" applyNumberFormat="1" applyFont="1" applyFill="1" applyBorder="1" applyAlignment="1" applyProtection="1">
      <alignment horizontal="left"/>
    </xf>
    <xf numFmtId="0" fontId="8" fillId="8" borderId="5" xfId="0" applyNumberFormat="1" applyFont="1" applyFill="1" applyBorder="1" applyAlignment="1" applyProtection="1">
      <alignment horizontal="left"/>
    </xf>
    <xf numFmtId="0" fontId="22" fillId="10" borderId="3" xfId="0" applyFont="1" applyFill="1" applyBorder="1" applyAlignment="1" applyProtection="1">
      <alignment horizontal="right" vertical="center"/>
    </xf>
    <xf numFmtId="0" fontId="22" fillId="10" borderId="4" xfId="0" applyFont="1" applyFill="1" applyBorder="1" applyAlignment="1" applyProtection="1">
      <alignment horizontal="right" vertical="center"/>
    </xf>
    <xf numFmtId="0" fontId="22" fillId="10" borderId="5" xfId="0" applyFont="1" applyFill="1" applyBorder="1" applyAlignment="1" applyProtection="1">
      <alignment horizontal="right" vertical="center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4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166" fontId="8" fillId="10" borderId="2" xfId="0" applyNumberFormat="1" applyFont="1" applyFill="1" applyBorder="1" applyAlignment="1" applyProtection="1">
      <alignment horizontal="center"/>
    </xf>
    <xf numFmtId="0" fontId="8" fillId="3" borderId="13" xfId="0" applyNumberFormat="1" applyFont="1" applyFill="1" applyBorder="1" applyAlignment="1" applyProtection="1">
      <alignment horizontal="center" vertical="center"/>
      <protection locked="0"/>
    </xf>
    <xf numFmtId="0" fontId="8" fillId="3" borderId="14" xfId="0" applyNumberFormat="1" applyFont="1" applyFill="1" applyBorder="1" applyAlignment="1" applyProtection="1">
      <alignment horizontal="center" vertical="center"/>
      <protection locked="0"/>
    </xf>
    <xf numFmtId="0" fontId="17" fillId="9" borderId="2" xfId="0" applyNumberFormat="1" applyFont="1" applyFill="1" applyBorder="1" applyAlignment="1" applyProtection="1">
      <alignment horizontal="left"/>
    </xf>
    <xf numFmtId="0" fontId="2" fillId="5" borderId="3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19" fillId="10" borderId="2" xfId="0" applyFont="1" applyFill="1" applyBorder="1" applyAlignment="1" applyProtection="1">
      <alignment horizontal="left"/>
    </xf>
    <xf numFmtId="166" fontId="5" fillId="10" borderId="3" xfId="0" applyNumberFormat="1" applyFont="1" applyFill="1" applyBorder="1" applyAlignment="1" applyProtection="1">
      <alignment horizontal="center" vertical="center"/>
    </xf>
    <xf numFmtId="166" fontId="5" fillId="10" borderId="5" xfId="0" applyNumberFormat="1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left" vertical="center" wrapText="1"/>
    </xf>
    <xf numFmtId="1" fontId="2" fillId="5" borderId="3" xfId="0" applyNumberFormat="1" applyFont="1" applyFill="1" applyBorder="1" applyAlignment="1" applyProtection="1">
      <alignment horizontal="left" vertical="center"/>
      <protection locked="0"/>
    </xf>
    <xf numFmtId="1" fontId="2" fillId="5" borderId="4" xfId="0" applyNumberFormat="1" applyFont="1" applyFill="1" applyBorder="1" applyAlignment="1" applyProtection="1">
      <alignment horizontal="left" vertical="center"/>
      <protection locked="0"/>
    </xf>
    <xf numFmtId="1" fontId="2" fillId="5" borderId="5" xfId="0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right" vertical="center" wrapText="1"/>
    </xf>
    <xf numFmtId="0" fontId="7" fillId="7" borderId="3" xfId="0" applyFont="1" applyFill="1" applyBorder="1" applyAlignment="1" applyProtection="1">
      <alignment horizontal="left" vertical="center"/>
    </xf>
    <xf numFmtId="0" fontId="7" fillId="7" borderId="4" xfId="0" applyFont="1" applyFill="1" applyBorder="1" applyAlignment="1" applyProtection="1">
      <alignment horizontal="left" vertical="center"/>
    </xf>
    <xf numFmtId="0" fontId="7" fillId="7" borderId="5" xfId="0" applyFont="1" applyFill="1" applyBorder="1" applyAlignment="1" applyProtection="1">
      <alignment horizontal="left" vertical="center"/>
    </xf>
    <xf numFmtId="0" fontId="26" fillId="10" borderId="3" xfId="0" applyFont="1" applyFill="1" applyBorder="1" applyAlignment="1" applyProtection="1">
      <alignment horizontal="center" vertical="center" wrapText="1"/>
    </xf>
    <xf numFmtId="0" fontId="26" fillId="10" borderId="4" xfId="0" applyFont="1" applyFill="1" applyBorder="1" applyAlignment="1" applyProtection="1">
      <alignment horizontal="center" vertical="center"/>
    </xf>
    <xf numFmtId="0" fontId="26" fillId="10" borderId="5" xfId="0" applyFont="1" applyFill="1" applyBorder="1" applyAlignment="1" applyProtection="1">
      <alignment horizontal="center" vertical="center"/>
    </xf>
    <xf numFmtId="14" fontId="2" fillId="5" borderId="3" xfId="0" applyNumberFormat="1" applyFont="1" applyFill="1" applyBorder="1" applyAlignment="1" applyProtection="1">
      <alignment horizontal="left" vertical="center"/>
      <protection locked="0"/>
    </xf>
    <xf numFmtId="0" fontId="13" fillId="5" borderId="3" xfId="0" applyFont="1" applyFill="1" applyBorder="1" applyAlignment="1" applyProtection="1">
      <alignment horizontal="left" vertical="center"/>
      <protection locked="0"/>
    </xf>
    <xf numFmtId="0" fontId="13" fillId="5" borderId="4" xfId="0" applyFont="1" applyFill="1" applyBorder="1" applyAlignment="1" applyProtection="1">
      <alignment horizontal="left" vertical="center"/>
      <protection locked="0"/>
    </xf>
    <xf numFmtId="0" fontId="13" fillId="5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2" fillId="7" borderId="4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4" fillId="4" borderId="2" xfId="0" applyNumberFormat="1" applyFont="1" applyFill="1" applyBorder="1" applyAlignment="1" applyProtection="1">
      <alignment horizontal="left"/>
    </xf>
    <xf numFmtId="0" fontId="24" fillId="4" borderId="3" xfId="0" applyNumberFormat="1" applyFont="1" applyFill="1" applyBorder="1" applyAlignment="1" applyProtection="1">
      <alignment horizontal="left"/>
    </xf>
    <xf numFmtId="0" fontId="24" fillId="9" borderId="2" xfId="0" applyNumberFormat="1" applyFont="1" applyFill="1" applyBorder="1" applyAlignment="1" applyProtection="1">
      <alignment horizontal="left"/>
    </xf>
    <xf numFmtId="0" fontId="24" fillId="9" borderId="3" xfId="0" applyNumberFormat="1" applyFont="1" applyFill="1" applyBorder="1" applyAlignment="1" applyProtection="1">
      <alignment horizontal="left"/>
    </xf>
    <xf numFmtId="0" fontId="0" fillId="12" borderId="7" xfId="0" applyFill="1" applyBorder="1" applyAlignment="1" applyProtection="1">
      <alignment horizontal="center"/>
    </xf>
    <xf numFmtId="0" fontId="0" fillId="12" borderId="8" xfId="0" applyFill="1" applyBorder="1" applyAlignment="1" applyProtection="1">
      <alignment horizontal="center"/>
    </xf>
    <xf numFmtId="0" fontId="0" fillId="12" borderId="9" xfId="0" applyFill="1" applyBorder="1" applyAlignment="1" applyProtection="1">
      <alignment horizontal="center"/>
    </xf>
    <xf numFmtId="0" fontId="0" fillId="12" borderId="15" xfId="0" applyFill="1" applyBorder="1" applyAlignment="1" applyProtection="1">
      <alignment horizontal="center"/>
    </xf>
    <xf numFmtId="0" fontId="0" fillId="12" borderId="0" xfId="0" applyFill="1" applyBorder="1" applyAlignment="1" applyProtection="1">
      <alignment horizontal="center"/>
    </xf>
    <xf numFmtId="0" fontId="0" fillId="12" borderId="17" xfId="0" applyFill="1" applyBorder="1" applyAlignment="1" applyProtection="1">
      <alignment horizontal="center"/>
    </xf>
    <xf numFmtId="0" fontId="0" fillId="12" borderId="10" xfId="0" applyFill="1" applyBorder="1" applyAlignment="1" applyProtection="1">
      <alignment horizontal="center"/>
    </xf>
    <xf numFmtId="0" fontId="0" fillId="12" borderId="11" xfId="0" applyFill="1" applyBorder="1" applyAlignment="1" applyProtection="1">
      <alignment horizontal="center"/>
    </xf>
    <xf numFmtId="0" fontId="0" fillId="12" borderId="12" xfId="0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14" fillId="14" borderId="15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left" vertical="center"/>
    </xf>
    <xf numFmtId="0" fontId="2" fillId="7" borderId="8" xfId="0" applyFont="1" applyFill="1" applyBorder="1" applyAlignment="1" applyProtection="1">
      <alignment horizontal="left" vertical="center"/>
    </xf>
    <xf numFmtId="0" fontId="2" fillId="7" borderId="9" xfId="0" applyFont="1" applyFill="1" applyBorder="1" applyAlignment="1" applyProtection="1">
      <alignment horizontal="left" vertical="center"/>
    </xf>
    <xf numFmtId="0" fontId="2" fillId="7" borderId="10" xfId="0" applyFont="1" applyFill="1" applyBorder="1" applyAlignment="1" applyProtection="1">
      <alignment horizontal="left" vertical="center"/>
    </xf>
    <xf numFmtId="0" fontId="2" fillId="7" borderId="11" xfId="0" applyFont="1" applyFill="1" applyBorder="1" applyAlignment="1" applyProtection="1">
      <alignment horizontal="left" vertical="center"/>
    </xf>
    <xf numFmtId="0" fontId="2" fillId="7" borderId="12" xfId="0" applyFont="1" applyFill="1" applyBorder="1" applyAlignment="1" applyProtection="1">
      <alignment horizontal="left" vertical="center"/>
    </xf>
    <xf numFmtId="0" fontId="12" fillId="9" borderId="3" xfId="0" applyNumberFormat="1" applyFont="1" applyFill="1" applyBorder="1" applyAlignment="1" applyProtection="1">
      <alignment horizontal="center"/>
    </xf>
    <xf numFmtId="0" fontId="12" fillId="9" borderId="4" xfId="0" applyNumberFormat="1" applyFont="1" applyFill="1" applyBorder="1" applyAlignment="1" applyProtection="1">
      <alignment horizontal="center"/>
    </xf>
    <xf numFmtId="0" fontId="12" fillId="9" borderId="5" xfId="0" applyNumberFormat="1" applyFont="1" applyFill="1" applyBorder="1" applyAlignment="1" applyProtection="1">
      <alignment horizontal="center"/>
    </xf>
    <xf numFmtId="0" fontId="21" fillId="9" borderId="2" xfId="0" applyNumberFormat="1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166" fontId="11" fillId="10" borderId="2" xfId="0" applyNumberFormat="1" applyFont="1" applyFill="1" applyBorder="1" applyAlignment="1" applyProtection="1">
      <alignment horizontal="center" wrapText="1"/>
    </xf>
    <xf numFmtId="0" fontId="1" fillId="5" borderId="3" xfId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</xf>
  </cellXfs>
  <cellStyles count="5">
    <cellStyle name="Comma" xfId="2" builtinId="3"/>
    <cellStyle name="Currency" xfId="4" builtinId="4"/>
    <cellStyle name="Hyperlink" xfId="1" builtinId="8"/>
    <cellStyle name="Normal" xfId="0" builtinId="0"/>
    <cellStyle name="Slog 1" xfId="3"/>
  </cellStyles>
  <dxfs count="3">
    <dxf>
      <fill>
        <patternFill>
          <bgColor rgb="FFFF0000"/>
        </patternFill>
      </fill>
    </dxf>
    <dxf>
      <fill>
        <patternFill patternType="lightUp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lightUp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F12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</xdr:colOff>
      <xdr:row>2</xdr:row>
      <xdr:rowOff>198173</xdr:rowOff>
    </xdr:from>
    <xdr:to>
      <xdr:col>10</xdr:col>
      <xdr:colOff>107156</xdr:colOff>
      <xdr:row>2</xdr:row>
      <xdr:rowOff>202407</xdr:rowOff>
    </xdr:to>
    <xdr:sp macro="" textlink="">
      <xdr:nvSpPr>
        <xdr:cNvPr id="1130" name="Line 1"/>
        <xdr:cNvSpPr>
          <a:spLocks noChangeShapeType="1"/>
        </xdr:cNvSpPr>
      </xdr:nvSpPr>
      <xdr:spPr bwMode="auto">
        <a:xfrm flipH="1" flipV="1">
          <a:off x="50006" y="626798"/>
          <a:ext cx="12403931" cy="42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670189</xdr:colOff>
      <xdr:row>0</xdr:row>
      <xdr:rowOff>161131</xdr:rowOff>
    </xdr:from>
    <xdr:to>
      <xdr:col>8</xdr:col>
      <xdr:colOff>558005</xdr:colOff>
      <xdr:row>2</xdr:row>
      <xdr:rowOff>94456</xdr:rowOff>
    </xdr:to>
    <xdr:pic>
      <xdr:nvPicPr>
        <xdr:cNvPr id="1131" name="Picture 2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7658" y="161131"/>
          <a:ext cx="1185597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A83"/>
  <sheetViews>
    <sheetView showGridLines="0" tabSelected="1" topLeftCell="A10" zoomScale="80" zoomScaleNormal="80" workbookViewId="0">
      <selection activeCell="E40" sqref="E40"/>
    </sheetView>
  </sheetViews>
  <sheetFormatPr defaultColWidth="9.140625" defaultRowHeight="12.75"/>
  <cols>
    <col min="1" max="1" width="11.42578125" style="28" customWidth="1"/>
    <col min="2" max="2" width="11.7109375" style="9" customWidth="1"/>
    <col min="3" max="3" width="12.7109375" style="9" customWidth="1"/>
    <col min="4" max="4" width="42.85546875" style="9" customWidth="1"/>
    <col min="5" max="5" width="37.5703125" style="9" customWidth="1"/>
    <col min="6" max="6" width="37.140625" style="9" customWidth="1"/>
    <col min="7" max="7" width="17.42578125" style="9" bestFit="1" customWidth="1"/>
    <col min="8" max="8" width="2" style="9" customWidth="1"/>
    <col min="9" max="9" width="10.140625" style="9" customWidth="1"/>
    <col min="10" max="11" width="2.140625" style="9" customWidth="1"/>
    <col min="12" max="12" width="52.28515625" style="9" bestFit="1" customWidth="1"/>
    <col min="13" max="14" width="2.140625" style="9" customWidth="1"/>
    <col min="15" max="15" width="10.28515625" style="9" bestFit="1" customWidth="1"/>
    <col min="16" max="16384" width="9.140625" style="9"/>
  </cols>
  <sheetData>
    <row r="1" spans="1:15" ht="22.5" customHeight="1">
      <c r="A1" s="34"/>
      <c r="B1" s="34"/>
      <c r="C1" s="34"/>
      <c r="D1" s="34"/>
      <c r="E1" s="34"/>
      <c r="F1" s="34"/>
      <c r="G1" s="34"/>
      <c r="H1" s="34"/>
    </row>
    <row r="2" spans="1:15" ht="11.25" customHeight="1">
      <c r="A2" s="34"/>
      <c r="B2" s="34"/>
      <c r="C2" s="34"/>
      <c r="D2" s="34"/>
      <c r="E2" s="34"/>
      <c r="F2" s="34"/>
      <c r="G2" s="34"/>
      <c r="H2" s="34"/>
    </row>
    <row r="3" spans="1:15" ht="18.75" customHeight="1">
      <c r="A3" s="133" t="s">
        <v>83</v>
      </c>
      <c r="B3" s="133"/>
      <c r="C3" s="34"/>
      <c r="D3" s="34"/>
      <c r="E3" s="34"/>
      <c r="F3" s="34"/>
      <c r="G3" s="34"/>
      <c r="H3" s="34"/>
      <c r="N3" s="35"/>
    </row>
    <row r="4" spans="1:15" ht="24.75" customHeight="1">
      <c r="A4" s="39"/>
      <c r="B4" s="39"/>
      <c r="C4" s="34"/>
      <c r="D4" s="34"/>
      <c r="E4" s="50"/>
      <c r="F4" s="27" t="s">
        <v>87</v>
      </c>
      <c r="N4" s="35"/>
    </row>
    <row r="5" spans="1:15" ht="25.5" customHeight="1">
      <c r="A5" s="39"/>
      <c r="B5" s="39"/>
      <c r="C5" s="34"/>
      <c r="D5" s="34"/>
      <c r="E5" s="47"/>
      <c r="F5" s="27" t="s">
        <v>86</v>
      </c>
      <c r="N5" s="35"/>
    </row>
    <row r="6" spans="1:15" ht="29.25" customHeight="1">
      <c r="A6" s="39"/>
      <c r="B6" s="39"/>
      <c r="C6" s="34"/>
      <c r="D6" s="34"/>
      <c r="E6" s="48" t="s">
        <v>89</v>
      </c>
      <c r="F6" s="49" t="s">
        <v>88</v>
      </c>
      <c r="N6" s="35"/>
    </row>
    <row r="7" spans="1:15">
      <c r="A7" s="10" t="s">
        <v>0</v>
      </c>
      <c r="D7" s="11"/>
    </row>
    <row r="8" spans="1:15" ht="25.5" customHeight="1">
      <c r="A8" s="12" t="s">
        <v>52</v>
      </c>
    </row>
    <row r="9" spans="1:15" ht="26.25" customHeight="1">
      <c r="A9" s="12"/>
    </row>
    <row r="10" spans="1:15" ht="32.25" customHeight="1">
      <c r="A10" s="81" t="s">
        <v>65</v>
      </c>
      <c r="B10" s="81"/>
      <c r="C10" s="81"/>
      <c r="D10" s="81"/>
    </row>
    <row r="11" spans="1:15" ht="14.25">
      <c r="A11" s="89" t="s">
        <v>84</v>
      </c>
      <c r="B11" s="90"/>
      <c r="C11" s="90"/>
      <c r="D11" s="91"/>
      <c r="E11" s="95"/>
      <c r="F11" s="79"/>
      <c r="G11" s="79"/>
      <c r="H11" s="79"/>
      <c r="I11" s="79"/>
      <c r="J11" s="79"/>
      <c r="K11" s="80"/>
    </row>
    <row r="12" spans="1:15" ht="14.25">
      <c r="A12" s="89" t="s">
        <v>7</v>
      </c>
      <c r="B12" s="90"/>
      <c r="C12" s="90"/>
      <c r="D12" s="91"/>
      <c r="E12" s="95"/>
      <c r="F12" s="79"/>
      <c r="G12" s="79"/>
      <c r="H12" s="79"/>
      <c r="I12" s="79"/>
      <c r="J12" s="79"/>
      <c r="K12" s="80"/>
    </row>
    <row r="13" spans="1:15" ht="15">
      <c r="A13" s="89" t="s">
        <v>8</v>
      </c>
      <c r="B13" s="90"/>
      <c r="C13" s="90"/>
      <c r="D13" s="91"/>
      <c r="E13" s="96" t="s">
        <v>10</v>
      </c>
      <c r="F13" s="97"/>
      <c r="G13" s="97"/>
      <c r="H13" s="97"/>
      <c r="I13" s="97"/>
      <c r="J13" s="97"/>
      <c r="K13" s="98"/>
    </row>
    <row r="14" spans="1:15" ht="14.25">
      <c r="A14" s="89" t="s">
        <v>12</v>
      </c>
      <c r="B14" s="90"/>
      <c r="C14" s="90"/>
      <c r="D14" s="91"/>
      <c r="E14" s="78"/>
      <c r="F14" s="79"/>
      <c r="G14" s="79"/>
      <c r="H14" s="79"/>
      <c r="I14" s="79"/>
      <c r="J14" s="79"/>
      <c r="K14" s="80"/>
    </row>
    <row r="15" spans="1:15" ht="15" customHeight="1">
      <c r="A15" s="89" t="s">
        <v>1</v>
      </c>
      <c r="B15" s="90"/>
      <c r="C15" s="90"/>
      <c r="D15" s="91"/>
      <c r="E15" s="85"/>
      <c r="F15" s="86"/>
      <c r="G15" s="86"/>
      <c r="H15" s="86"/>
      <c r="I15" s="86"/>
      <c r="J15" s="86"/>
      <c r="K15" s="87"/>
      <c r="O15" s="24"/>
    </row>
    <row r="16" spans="1:15" ht="14.25">
      <c r="A16" s="89" t="s">
        <v>2</v>
      </c>
      <c r="B16" s="90"/>
      <c r="C16" s="90"/>
      <c r="D16" s="91"/>
      <c r="E16" s="78"/>
      <c r="F16" s="79"/>
      <c r="G16" s="79"/>
      <c r="H16" s="79"/>
      <c r="I16" s="79"/>
      <c r="J16" s="79"/>
      <c r="K16" s="80"/>
    </row>
    <row r="17" spans="1:27" ht="14.25">
      <c r="A17" s="89" t="s">
        <v>3</v>
      </c>
      <c r="B17" s="90"/>
      <c r="C17" s="90"/>
      <c r="D17" s="91"/>
      <c r="E17" s="85"/>
      <c r="F17" s="86"/>
      <c r="G17" s="86"/>
      <c r="H17" s="86"/>
      <c r="I17" s="86"/>
      <c r="J17" s="86"/>
      <c r="K17" s="87"/>
    </row>
    <row r="18" spans="1:27" ht="14.25">
      <c r="A18" s="89" t="s">
        <v>4</v>
      </c>
      <c r="B18" s="90"/>
      <c r="C18" s="90"/>
      <c r="D18" s="91"/>
      <c r="E18" s="78"/>
      <c r="F18" s="79"/>
      <c r="G18" s="79"/>
      <c r="H18" s="79"/>
      <c r="I18" s="79"/>
      <c r="J18" s="79"/>
      <c r="K18" s="80"/>
    </row>
    <row r="19" spans="1:27" ht="14.25">
      <c r="A19" s="89" t="s">
        <v>9</v>
      </c>
      <c r="B19" s="90"/>
      <c r="C19" s="90"/>
      <c r="D19" s="91"/>
      <c r="E19" s="78"/>
      <c r="F19" s="79"/>
      <c r="G19" s="79"/>
      <c r="H19" s="79"/>
      <c r="I19" s="79"/>
      <c r="J19" s="79"/>
      <c r="K19" s="80"/>
    </row>
    <row r="20" spans="1:27" ht="14.25">
      <c r="A20" s="89" t="s">
        <v>5</v>
      </c>
      <c r="B20" s="90"/>
      <c r="C20" s="90"/>
      <c r="D20" s="91"/>
      <c r="E20" s="78"/>
      <c r="F20" s="79"/>
      <c r="G20" s="79"/>
      <c r="H20" s="79"/>
      <c r="I20" s="79"/>
      <c r="J20" s="79"/>
      <c r="K20" s="80"/>
    </row>
    <row r="21" spans="1:27" ht="14.25">
      <c r="A21" s="89" t="s">
        <v>11</v>
      </c>
      <c r="B21" s="90"/>
      <c r="C21" s="90"/>
      <c r="D21" s="91"/>
      <c r="E21" s="78"/>
      <c r="F21" s="79"/>
      <c r="G21" s="79"/>
      <c r="H21" s="79"/>
      <c r="I21" s="79"/>
      <c r="J21" s="79"/>
      <c r="K21" s="80"/>
    </row>
    <row r="22" spans="1:27" ht="14.25">
      <c r="A22" s="89" t="s">
        <v>6</v>
      </c>
      <c r="B22" s="90"/>
      <c r="C22" s="90"/>
      <c r="D22" s="91"/>
      <c r="E22" s="78"/>
      <c r="F22" s="79"/>
      <c r="G22" s="79"/>
      <c r="H22" s="79"/>
      <c r="I22" s="79"/>
      <c r="J22" s="79"/>
      <c r="K22" s="80"/>
    </row>
    <row r="23" spans="1:27" ht="14.25">
      <c r="A23" s="89" t="s">
        <v>62</v>
      </c>
      <c r="B23" s="90"/>
      <c r="C23" s="90"/>
      <c r="D23" s="91"/>
      <c r="E23" s="132"/>
      <c r="F23" s="79"/>
      <c r="G23" s="79"/>
      <c r="H23" s="79"/>
      <c r="I23" s="79"/>
      <c r="J23" s="79"/>
      <c r="K23" s="80"/>
    </row>
    <row r="24" spans="1:27" ht="14.25">
      <c r="A24" s="88"/>
      <c r="B24" s="88"/>
      <c r="C24" s="88"/>
      <c r="D24" s="88"/>
      <c r="E24" s="88"/>
      <c r="F24" s="88"/>
      <c r="L24" s="99"/>
      <c r="M24" s="99"/>
      <c r="N24" s="99"/>
      <c r="O24" s="99"/>
      <c r="P24" s="99"/>
      <c r="Q24" s="99"/>
      <c r="R24" s="100"/>
      <c r="S24" s="100"/>
      <c r="T24" s="100"/>
      <c r="U24" s="100"/>
      <c r="V24" s="100"/>
    </row>
    <row r="25" spans="1:27">
      <c r="A25" s="9"/>
      <c r="AA25" s="13"/>
    </row>
    <row r="26" spans="1:27" ht="19.5" customHeight="1">
      <c r="A26" s="77" t="s">
        <v>66</v>
      </c>
      <c r="B26" s="77"/>
      <c r="C26" s="77"/>
      <c r="D26" s="77"/>
      <c r="E26" s="13"/>
      <c r="F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7" ht="15">
      <c r="A27" s="69" t="s">
        <v>55</v>
      </c>
      <c r="B27" s="70"/>
      <c r="C27" s="70"/>
      <c r="D27" s="71"/>
      <c r="E27" s="40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7" ht="15">
      <c r="A28" s="69" t="s">
        <v>54</v>
      </c>
      <c r="B28" s="70"/>
      <c r="C28" s="70"/>
      <c r="D28" s="71"/>
      <c r="E28" s="40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7" ht="14.25">
      <c r="A29" s="69" t="s">
        <v>22</v>
      </c>
      <c r="B29" s="70"/>
      <c r="C29" s="70"/>
      <c r="D29" s="71"/>
      <c r="E29" s="4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7" ht="29.25" customHeight="1">
      <c r="A30" s="84" t="s">
        <v>140</v>
      </c>
      <c r="B30" s="101"/>
      <c r="C30" s="101"/>
      <c r="D30" s="102"/>
      <c r="E30" s="32"/>
      <c r="F30" s="37" t="s">
        <v>85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7" ht="30" customHeight="1">
      <c r="A31" s="84" t="s">
        <v>94</v>
      </c>
      <c r="B31" s="70"/>
      <c r="C31" s="70"/>
      <c r="D31" s="71"/>
      <c r="E31" s="33"/>
      <c r="F31" s="36">
        <f>E11+(E31*7)</f>
        <v>0</v>
      </c>
      <c r="G31" s="38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7" ht="28.5" customHeight="1">
      <c r="A32" s="84" t="s">
        <v>93</v>
      </c>
      <c r="B32" s="70"/>
      <c r="C32" s="70"/>
      <c r="D32" s="71"/>
      <c r="E32" s="33"/>
      <c r="F32" s="36">
        <f>E11+(E32*7)</f>
        <v>0</v>
      </c>
      <c r="L32" s="13"/>
      <c r="M32" s="13"/>
      <c r="N32" s="13"/>
      <c r="P32" s="13"/>
      <c r="Q32" s="13"/>
      <c r="R32" s="13"/>
      <c r="S32" s="13"/>
      <c r="T32" s="13"/>
      <c r="U32" s="13"/>
      <c r="V32" s="13"/>
      <c r="W32" s="13"/>
    </row>
    <row r="33" spans="1:26" ht="18.75" customHeight="1">
      <c r="A33" s="9"/>
    </row>
    <row r="34" spans="1:26" ht="15.75" customHeight="1">
      <c r="A34" s="9"/>
    </row>
    <row r="35" spans="1:26" ht="26.25" customHeight="1">
      <c r="A35" s="81" t="s">
        <v>34</v>
      </c>
      <c r="B35" s="81"/>
      <c r="C35" s="81"/>
      <c r="D35" s="81"/>
      <c r="E35" s="19" t="s">
        <v>50</v>
      </c>
      <c r="F35" s="20" t="s">
        <v>74</v>
      </c>
      <c r="G35" s="92" t="s">
        <v>77</v>
      </c>
      <c r="H35" s="93"/>
      <c r="I35" s="93"/>
      <c r="J35" s="93"/>
      <c r="K35" s="94"/>
      <c r="L35" s="46" t="s">
        <v>144</v>
      </c>
      <c r="R35" s="13"/>
    </row>
    <row r="36" spans="1:26" ht="14.25" customHeight="1">
      <c r="A36" s="69" t="s">
        <v>78</v>
      </c>
      <c r="B36" s="70"/>
      <c r="C36" s="70"/>
      <c r="D36" s="71"/>
      <c r="E36" s="4"/>
      <c r="F36" s="7"/>
      <c r="G36" s="107"/>
      <c r="H36" s="108"/>
      <c r="I36" s="108"/>
      <c r="J36" s="108"/>
      <c r="K36" s="109"/>
      <c r="L36" s="117" t="s">
        <v>92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6" ht="14.25">
      <c r="A37" s="69" t="s">
        <v>63</v>
      </c>
      <c r="B37" s="70"/>
      <c r="C37" s="70"/>
      <c r="D37" s="71"/>
      <c r="E37" s="51"/>
      <c r="F37" s="7"/>
      <c r="G37" s="113"/>
      <c r="H37" s="114"/>
      <c r="I37" s="114"/>
      <c r="J37" s="114"/>
      <c r="K37" s="115"/>
      <c r="L37" s="117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6" ht="14.25">
      <c r="A38" s="69" t="s">
        <v>79</v>
      </c>
      <c r="B38" s="70"/>
      <c r="C38" s="70"/>
      <c r="D38" s="71"/>
      <c r="E38" s="4"/>
      <c r="F38" s="44"/>
      <c r="G38" s="116"/>
      <c r="H38" s="116"/>
      <c r="I38" s="116"/>
      <c r="J38" s="116"/>
      <c r="K38" s="116"/>
      <c r="L38" s="117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6" ht="14.25">
      <c r="A39" s="69" t="s">
        <v>56</v>
      </c>
      <c r="B39" s="70"/>
      <c r="C39" s="70"/>
      <c r="D39" s="71"/>
      <c r="E39" s="4"/>
      <c r="F39" s="44"/>
      <c r="G39" s="116"/>
      <c r="H39" s="116"/>
      <c r="I39" s="116"/>
      <c r="J39" s="116"/>
      <c r="K39" s="11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6" ht="14.25">
      <c r="A40" s="69" t="s">
        <v>57</v>
      </c>
      <c r="B40" s="70"/>
      <c r="C40" s="70"/>
      <c r="D40" s="71"/>
      <c r="E40" s="4"/>
      <c r="F40" s="44"/>
      <c r="G40" s="116"/>
      <c r="H40" s="116"/>
      <c r="I40" s="116"/>
      <c r="J40" s="116"/>
      <c r="K40" s="11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6" ht="14.25">
      <c r="A41" s="69" t="s">
        <v>33</v>
      </c>
      <c r="B41" s="70"/>
      <c r="C41" s="70"/>
      <c r="D41" s="71"/>
      <c r="E41" s="4"/>
      <c r="F41" s="7"/>
      <c r="G41" s="107"/>
      <c r="H41" s="108"/>
      <c r="I41" s="108"/>
      <c r="J41" s="108"/>
      <c r="K41" s="109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6" ht="14.25">
      <c r="A42" s="69" t="s">
        <v>24</v>
      </c>
      <c r="B42" s="70"/>
      <c r="C42" s="70"/>
      <c r="D42" s="71"/>
      <c r="E42" s="45"/>
      <c r="F42" s="7"/>
      <c r="G42" s="110"/>
      <c r="H42" s="111"/>
      <c r="I42" s="111"/>
      <c r="J42" s="111"/>
      <c r="K42" s="112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6" ht="14.25">
      <c r="A43" s="69" t="s">
        <v>69</v>
      </c>
      <c r="B43" s="70"/>
      <c r="C43" s="70"/>
      <c r="D43" s="71"/>
      <c r="E43" s="4"/>
      <c r="F43" s="7"/>
      <c r="G43" s="110"/>
      <c r="H43" s="111"/>
      <c r="I43" s="111"/>
      <c r="J43" s="111"/>
      <c r="K43" s="112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6" ht="14.25">
      <c r="A44" s="69" t="s">
        <v>25</v>
      </c>
      <c r="B44" s="70"/>
      <c r="C44" s="70"/>
      <c r="D44" s="71"/>
      <c r="E44" s="45"/>
      <c r="F44" s="7"/>
      <c r="G44" s="113"/>
      <c r="H44" s="114"/>
      <c r="I44" s="114"/>
      <c r="J44" s="114"/>
      <c r="K44" s="115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6" ht="21" customHeight="1">
      <c r="A45" s="66" t="s">
        <v>47</v>
      </c>
      <c r="B45" s="67"/>
      <c r="C45" s="67"/>
      <c r="D45" s="68"/>
      <c r="E45" s="82" t="str">
        <f>IF(OR(F36="",F37="",F41="",F42="",F43="",F44=""),"Prosim izpolnite vsa polja/Please fill out all the required fields",SUM(F36:F37,F41:F44))</f>
        <v>Prosim izpolnite vsa polja/Please fill out all the required fields</v>
      </c>
      <c r="F45" s="8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6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3"/>
      <c r="M46" s="13"/>
      <c r="N46" s="13"/>
      <c r="O46" s="13"/>
      <c r="P46" s="13"/>
      <c r="Q46" s="13"/>
      <c r="R46" s="13"/>
      <c r="S46" s="21"/>
      <c r="T46" s="21"/>
      <c r="U46" s="21"/>
      <c r="V46" s="22"/>
      <c r="W46" s="13"/>
      <c r="Z46" s="13"/>
    </row>
    <row r="47" spans="1:26" ht="20.25" customHeight="1">
      <c r="A47" s="77" t="s">
        <v>67</v>
      </c>
      <c r="B47" s="77"/>
      <c r="C47" s="77"/>
      <c r="D47" s="77"/>
      <c r="E47" s="15"/>
      <c r="F47" s="15"/>
      <c r="G47" s="15"/>
      <c r="H47" s="15"/>
      <c r="I47" s="15"/>
      <c r="J47" s="15"/>
      <c r="K47" s="15"/>
      <c r="L47" s="13"/>
      <c r="M47" s="13"/>
      <c r="N47" s="13"/>
      <c r="O47" s="13"/>
      <c r="P47" s="13"/>
      <c r="Q47" s="13"/>
      <c r="R47" s="13"/>
      <c r="S47" s="13"/>
      <c r="T47" s="21"/>
      <c r="U47" s="21"/>
      <c r="V47" s="22"/>
      <c r="W47" s="13"/>
    </row>
    <row r="48" spans="1:26" ht="14.25" customHeight="1">
      <c r="A48" s="118" t="s">
        <v>31</v>
      </c>
      <c r="B48" s="119"/>
      <c r="C48" s="119"/>
      <c r="D48" s="120"/>
      <c r="E48" s="23" t="s">
        <v>59</v>
      </c>
      <c r="F48" s="23" t="s">
        <v>61</v>
      </c>
      <c r="G48" s="124" t="s">
        <v>60</v>
      </c>
      <c r="H48" s="125"/>
      <c r="I48" s="125"/>
      <c r="J48" s="125"/>
      <c r="K48" s="126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4.25" customHeight="1">
      <c r="A49" s="121"/>
      <c r="B49" s="122"/>
      <c r="C49" s="122"/>
      <c r="D49" s="123"/>
      <c r="E49" s="40"/>
      <c r="F49" s="40"/>
      <c r="G49" s="116"/>
      <c r="H49" s="116"/>
      <c r="I49" s="116"/>
      <c r="J49" s="116"/>
      <c r="K49" s="116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21.75" customHeight="1">
      <c r="A50" s="69" t="s">
        <v>32</v>
      </c>
      <c r="B50" s="70"/>
      <c r="C50" s="70"/>
      <c r="D50" s="71"/>
      <c r="E50" s="128"/>
      <c r="F50" s="129"/>
      <c r="G50" s="129"/>
      <c r="H50" s="129"/>
      <c r="I50" s="129"/>
      <c r="J50" s="129"/>
      <c r="K50" s="130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4.25">
      <c r="A51" s="16"/>
      <c r="B51" s="16"/>
      <c r="C51" s="16"/>
      <c r="D51" s="16"/>
      <c r="E51" s="18"/>
      <c r="F51" s="18"/>
      <c r="G51" s="18"/>
      <c r="H51" s="18"/>
      <c r="I51" s="18"/>
      <c r="J51" s="18"/>
      <c r="K51" s="18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3"/>
      <c r="M52" s="13"/>
      <c r="N52" s="13"/>
      <c r="O52" s="13"/>
      <c r="P52" s="13"/>
      <c r="Q52" s="13"/>
      <c r="R52" s="13"/>
      <c r="S52" s="25"/>
      <c r="T52" s="25"/>
      <c r="U52" s="25"/>
      <c r="V52" s="26"/>
      <c r="W52" s="13"/>
    </row>
    <row r="53" spans="1:23" ht="18.75" customHeight="1">
      <c r="A53" s="77" t="s">
        <v>35</v>
      </c>
      <c r="B53" s="77"/>
      <c r="C53" s="77"/>
      <c r="D53" s="77"/>
      <c r="E53" s="41" t="s">
        <v>45</v>
      </c>
      <c r="F53" s="41" t="s">
        <v>73</v>
      </c>
      <c r="G53" s="127" t="s">
        <v>75</v>
      </c>
      <c r="H53" s="127"/>
      <c r="I53" s="127"/>
      <c r="J53" s="127"/>
      <c r="K53" s="127"/>
      <c r="L53" s="46" t="s">
        <v>144</v>
      </c>
      <c r="M53" s="13"/>
      <c r="N53" s="13"/>
      <c r="O53" s="13"/>
      <c r="P53" s="13"/>
      <c r="Q53" s="13"/>
      <c r="R53" s="13"/>
      <c r="S53" s="21"/>
      <c r="T53" s="21"/>
      <c r="U53" s="21"/>
      <c r="V53" s="22"/>
      <c r="W53" s="13"/>
    </row>
    <row r="54" spans="1:23" ht="14.25" customHeight="1">
      <c r="A54" s="69" t="s">
        <v>36</v>
      </c>
      <c r="B54" s="70"/>
      <c r="C54" s="70"/>
      <c r="D54" s="71"/>
      <c r="E54" s="5"/>
      <c r="F54" s="5"/>
      <c r="G54" s="74">
        <f>E54*F54</f>
        <v>0</v>
      </c>
      <c r="H54" s="74"/>
      <c r="I54" s="74"/>
      <c r="J54" s="74"/>
      <c r="K54" s="74"/>
      <c r="L54" s="117" t="s">
        <v>91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4.25">
      <c r="A55" s="69" t="s">
        <v>38</v>
      </c>
      <c r="B55" s="70"/>
      <c r="C55" s="70"/>
      <c r="D55" s="71"/>
      <c r="E55" s="5"/>
      <c r="F55" s="5"/>
      <c r="G55" s="74">
        <f>E55*F55</f>
        <v>0</v>
      </c>
      <c r="H55" s="74"/>
      <c r="I55" s="74"/>
      <c r="J55" s="74"/>
      <c r="K55" s="74"/>
      <c r="L55" s="117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4.25">
      <c r="A56" s="69" t="s">
        <v>37</v>
      </c>
      <c r="B56" s="70"/>
      <c r="C56" s="70"/>
      <c r="D56" s="71"/>
      <c r="E56" s="5"/>
      <c r="F56" s="5"/>
      <c r="G56" s="74">
        <f t="shared" ref="G56:G63" si="0">E56*F56</f>
        <v>0</v>
      </c>
      <c r="H56" s="74"/>
      <c r="I56" s="74"/>
      <c r="J56" s="74"/>
      <c r="K56" s="74"/>
      <c r="L56" s="117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4.25">
      <c r="A57" s="69" t="s">
        <v>39</v>
      </c>
      <c r="B57" s="70"/>
      <c r="C57" s="70"/>
      <c r="D57" s="71"/>
      <c r="E57" s="5"/>
      <c r="F57" s="5"/>
      <c r="G57" s="74">
        <f t="shared" si="0"/>
        <v>0</v>
      </c>
      <c r="H57" s="74"/>
      <c r="I57" s="74"/>
      <c r="J57" s="74"/>
      <c r="K57" s="7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4.25">
      <c r="A58" s="69" t="s">
        <v>70</v>
      </c>
      <c r="B58" s="70"/>
      <c r="C58" s="70"/>
      <c r="D58" s="71"/>
      <c r="E58" s="5"/>
      <c r="F58" s="5"/>
      <c r="G58" s="74">
        <f t="shared" si="0"/>
        <v>0</v>
      </c>
      <c r="H58" s="74"/>
      <c r="I58" s="74"/>
      <c r="J58" s="74"/>
      <c r="K58" s="7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4.25">
      <c r="A59" s="69" t="s">
        <v>40</v>
      </c>
      <c r="B59" s="70"/>
      <c r="C59" s="70"/>
      <c r="D59" s="71"/>
      <c r="E59" s="5"/>
      <c r="F59" s="5"/>
      <c r="G59" s="74">
        <f t="shared" si="0"/>
        <v>0</v>
      </c>
      <c r="H59" s="74"/>
      <c r="I59" s="74"/>
      <c r="J59" s="74"/>
      <c r="K59" s="7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4.25">
      <c r="A60" s="69" t="s">
        <v>41</v>
      </c>
      <c r="B60" s="70"/>
      <c r="C60" s="70"/>
      <c r="D60" s="71"/>
      <c r="E60" s="5"/>
      <c r="F60" s="5"/>
      <c r="G60" s="74">
        <f t="shared" si="0"/>
        <v>0</v>
      </c>
      <c r="H60" s="74"/>
      <c r="I60" s="74"/>
      <c r="J60" s="74"/>
      <c r="K60" s="7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4.25">
      <c r="A61" s="69" t="s">
        <v>42</v>
      </c>
      <c r="B61" s="70"/>
      <c r="C61" s="70"/>
      <c r="D61" s="71"/>
      <c r="E61" s="5"/>
      <c r="F61" s="5"/>
      <c r="G61" s="74">
        <f t="shared" si="0"/>
        <v>0</v>
      </c>
      <c r="H61" s="74"/>
      <c r="I61" s="74"/>
      <c r="J61" s="74"/>
      <c r="K61" s="7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4.25">
      <c r="A62" s="69" t="s">
        <v>44</v>
      </c>
      <c r="B62" s="70"/>
      <c r="C62" s="70"/>
      <c r="D62" s="71"/>
      <c r="E62" s="5"/>
      <c r="F62" s="5"/>
      <c r="G62" s="74">
        <f>E62*F62</f>
        <v>0</v>
      </c>
      <c r="H62" s="74"/>
      <c r="I62" s="74"/>
      <c r="J62" s="74"/>
      <c r="K62" s="7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4.25">
      <c r="A63" s="69" t="s">
        <v>43</v>
      </c>
      <c r="B63" s="70"/>
      <c r="C63" s="70"/>
      <c r="D63" s="71"/>
      <c r="E63" s="5"/>
      <c r="F63" s="5"/>
      <c r="G63" s="74">
        <f t="shared" si="0"/>
        <v>0</v>
      </c>
      <c r="H63" s="74"/>
      <c r="I63" s="74"/>
      <c r="J63" s="74"/>
      <c r="K63" s="7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53.25" customHeight="1">
      <c r="A64" s="66" t="s">
        <v>46</v>
      </c>
      <c r="B64" s="67"/>
      <c r="C64" s="67"/>
      <c r="D64" s="68"/>
      <c r="E64" s="29">
        <f>SUM(E54:E63)</f>
        <v>0</v>
      </c>
      <c r="F64" s="45"/>
      <c r="G64" s="131" t="str">
        <f>IF(OR(E54="",F54="",E55="",F55="",E56="",F56="",E57="",F57="",E58="",F58="",E59="",F59="",E60="",F60="",E61="",F61="",E62="",F62="",E63="",F63=""),"Prosim izpolnite vsa polja/Please fill out all the required fields",SUMPRODUCT(E54:E63,F54:F63))</f>
        <v>Prosim izpolnite vsa polja/Please fill out all the required fields</v>
      </c>
      <c r="H64" s="131"/>
      <c r="I64" s="131"/>
      <c r="J64" s="131"/>
      <c r="K64" s="131"/>
      <c r="M64" s="13"/>
      <c r="N64" s="13"/>
      <c r="O64" s="42"/>
      <c r="P64" s="13"/>
      <c r="Q64" s="13"/>
      <c r="R64" s="13"/>
      <c r="S64" s="13"/>
      <c r="T64" s="13"/>
      <c r="U64" s="13"/>
      <c r="V64" s="13"/>
      <c r="W64" s="13"/>
    </row>
    <row r="65" spans="1:23" ht="24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21" customHeight="1">
      <c r="A66" s="77" t="s">
        <v>68</v>
      </c>
      <c r="B66" s="77"/>
      <c r="C66" s="77"/>
      <c r="D66" s="77"/>
      <c r="E66" s="17" t="s">
        <v>76</v>
      </c>
      <c r="F66" s="46" t="s">
        <v>144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7.25" customHeight="1">
      <c r="A67" s="63" t="s">
        <v>48</v>
      </c>
      <c r="B67" s="64"/>
      <c r="C67" s="64"/>
      <c r="D67" s="65"/>
      <c r="E67" s="30"/>
      <c r="F67" s="117" t="s">
        <v>90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5.75" customHeight="1">
      <c r="A68" s="63" t="s">
        <v>49</v>
      </c>
      <c r="B68" s="64"/>
      <c r="C68" s="64"/>
      <c r="D68" s="65"/>
      <c r="E68" s="30"/>
      <c r="F68" s="117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5.75" customHeight="1">
      <c r="A69" s="63" t="s">
        <v>53</v>
      </c>
      <c r="B69" s="64"/>
      <c r="C69" s="64"/>
      <c r="D69" s="65"/>
      <c r="E69" s="30"/>
      <c r="F69" s="117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48" customHeight="1">
      <c r="A70" s="66" t="s">
        <v>46</v>
      </c>
      <c r="B70" s="67"/>
      <c r="C70" s="67"/>
      <c r="D70" s="68"/>
      <c r="E70" s="43" t="str">
        <f>IF(OR(E67="",E68="",E69=""),"Prosim izpolnite vsa polja/Please fill out all the required fields",SUM(E67:E69))</f>
        <v>Prosim izpolnite vsa polja/Please fill out all the required fields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33.75" customHeight="1">
      <c r="A72" s="105" t="s">
        <v>80</v>
      </c>
      <c r="B72" s="105"/>
      <c r="C72" s="105"/>
      <c r="D72" s="106"/>
      <c r="E72" s="57" t="e">
        <f>SUM(E70+G64+E45)</f>
        <v>#VALUE!</v>
      </c>
      <c r="F72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3.5" thickBo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28.5" customHeight="1" thickBot="1">
      <c r="A74" s="103" t="s">
        <v>81</v>
      </c>
      <c r="B74" s="103"/>
      <c r="C74" s="103"/>
      <c r="D74" s="104"/>
      <c r="E74" s="75"/>
      <c r="F74" s="76"/>
      <c r="G74" s="13"/>
      <c r="H74" s="13"/>
      <c r="I74" s="13"/>
      <c r="J74" s="13"/>
      <c r="K74" s="13"/>
      <c r="L74" s="13"/>
      <c r="M74" s="13"/>
      <c r="W74" s="13"/>
    </row>
    <row r="75" spans="1:23">
      <c r="A75" s="9"/>
    </row>
    <row r="76" spans="1:23">
      <c r="A76" s="27" t="s">
        <v>51</v>
      </c>
    </row>
    <row r="77" spans="1:23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1:23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1:23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1:23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1:1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1:1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1:11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</row>
  </sheetData>
  <sheetProtection algorithmName="SHA-512" hashValue="4hJBj5tFoZH96RKlaMibUVjwaAF1Z0AAbV0h0sD6TNzqNcQRdLppxNFiH46qJA9fUUjwrpJDrN/wHhjYFnpoYQ==" saltValue="Q8q6nmVre7jXkMy6a3firg==" spinCount="100000" sheet="1" formatCells="0" selectLockedCells="1"/>
  <mergeCells count="98">
    <mergeCell ref="A3:B3"/>
    <mergeCell ref="A20:D20"/>
    <mergeCell ref="A22:D22"/>
    <mergeCell ref="A21:D21"/>
    <mergeCell ref="E21:K21"/>
    <mergeCell ref="E18:K18"/>
    <mergeCell ref="E20:K20"/>
    <mergeCell ref="E22:K22"/>
    <mergeCell ref="A18:D18"/>
    <mergeCell ref="A16:D16"/>
    <mergeCell ref="A17:D17"/>
    <mergeCell ref="A10:D10"/>
    <mergeCell ref="A12:D12"/>
    <mergeCell ref="E11:K11"/>
    <mergeCell ref="F67:F69"/>
    <mergeCell ref="L36:L38"/>
    <mergeCell ref="L54:L56"/>
    <mergeCell ref="G60:K60"/>
    <mergeCell ref="A60:D60"/>
    <mergeCell ref="A44:D44"/>
    <mergeCell ref="A48:D49"/>
    <mergeCell ref="G48:K48"/>
    <mergeCell ref="G49:K49"/>
    <mergeCell ref="A56:D56"/>
    <mergeCell ref="G53:K53"/>
    <mergeCell ref="A45:D45"/>
    <mergeCell ref="A43:D43"/>
    <mergeCell ref="E50:K50"/>
    <mergeCell ref="A69:D69"/>
    <mergeCell ref="G64:K64"/>
    <mergeCell ref="A62:D62"/>
    <mergeCell ref="G54:K54"/>
    <mergeCell ref="A53:D53"/>
    <mergeCell ref="A54:D54"/>
    <mergeCell ref="A37:D37"/>
    <mergeCell ref="L24:Q24"/>
    <mergeCell ref="R24:V24"/>
    <mergeCell ref="A39:D39"/>
    <mergeCell ref="A27:D27"/>
    <mergeCell ref="A30:D30"/>
    <mergeCell ref="A29:D29"/>
    <mergeCell ref="A31:D31"/>
    <mergeCell ref="A28:D28"/>
    <mergeCell ref="G36:K37"/>
    <mergeCell ref="G38:K38"/>
    <mergeCell ref="G39:K39"/>
    <mergeCell ref="A26:D26"/>
    <mergeCell ref="E14:K14"/>
    <mergeCell ref="E15:K15"/>
    <mergeCell ref="E12:K12"/>
    <mergeCell ref="A11:D11"/>
    <mergeCell ref="A14:D14"/>
    <mergeCell ref="A15:D15"/>
    <mergeCell ref="A13:D13"/>
    <mergeCell ref="E13:K13"/>
    <mergeCell ref="E16:K16"/>
    <mergeCell ref="E17:K17"/>
    <mergeCell ref="A24:F24"/>
    <mergeCell ref="A41:D41"/>
    <mergeCell ref="A23:D23"/>
    <mergeCell ref="A40:D40"/>
    <mergeCell ref="G35:K35"/>
    <mergeCell ref="A19:D19"/>
    <mergeCell ref="G41:K44"/>
    <mergeCell ref="G40:K40"/>
    <mergeCell ref="E23:K23"/>
    <mergeCell ref="E74:F74"/>
    <mergeCell ref="A66:D66"/>
    <mergeCell ref="A42:D42"/>
    <mergeCell ref="A36:D36"/>
    <mergeCell ref="E19:K19"/>
    <mergeCell ref="A47:D47"/>
    <mergeCell ref="A35:D35"/>
    <mergeCell ref="E45:F45"/>
    <mergeCell ref="A32:D32"/>
    <mergeCell ref="A38:D38"/>
    <mergeCell ref="A74:D74"/>
    <mergeCell ref="A72:D72"/>
    <mergeCell ref="G61:K61"/>
    <mergeCell ref="G62:K62"/>
    <mergeCell ref="A61:D61"/>
    <mergeCell ref="G63:K63"/>
    <mergeCell ref="A67:D67"/>
    <mergeCell ref="A64:D64"/>
    <mergeCell ref="A63:D63"/>
    <mergeCell ref="A50:D50"/>
    <mergeCell ref="A77:K83"/>
    <mergeCell ref="G55:K55"/>
    <mergeCell ref="G56:K56"/>
    <mergeCell ref="G57:K57"/>
    <mergeCell ref="G58:K58"/>
    <mergeCell ref="G59:K59"/>
    <mergeCell ref="A68:D68"/>
    <mergeCell ref="A70:D70"/>
    <mergeCell ref="A57:D57"/>
    <mergeCell ref="A58:D58"/>
    <mergeCell ref="A59:D59"/>
    <mergeCell ref="A55:D55"/>
  </mergeCells>
  <phoneticPr fontId="0" type="noConversion"/>
  <conditionalFormatting sqref="E11:K23">
    <cfRule type="containsBlanks" dxfId="2" priority="6">
      <formula>LEN(TRIM(E11))=0</formula>
    </cfRule>
  </conditionalFormatting>
  <conditionalFormatting sqref="E11:K23 E27:E32 E36:E41 E43 F41:F44 F36:F37 E49:K50 E67:E69 E54:F63">
    <cfRule type="containsBlanks" dxfId="1" priority="7">
      <formula>LEN(TRIM(E11))=0</formula>
    </cfRule>
  </conditionalFormatting>
  <conditionalFormatting sqref="G64:K64 E45 E70">
    <cfRule type="containsText" dxfId="0" priority="1" operator="containsText" text="Prosim izpolnite vsa polja/Please fill out all the required fields">
      <formula>NOT(ISERROR(SEARCH("Prosim izpolnite vsa polja/Please fill out all the required fields",E45)))</formula>
    </cfRule>
  </conditionalFormatting>
  <pageMargins left="0.25" right="0.25" top="0.75" bottom="0.75" header="0.3" footer="0.3"/>
  <pageSetup paperSize="9" scale="39" fitToHeight="0" orientation="portrait"/>
  <headerFooter alignWithMargins="0">
    <oddFooter>&amp;L&amp;8Priloga:Ponudbena kalkulacija za orodja_si.xls&amp;C&amp;8Velja od: 24.04.2017&amp;R&amp;8Stran: &amp;P/&amp;N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'Spustni seznami'!$A$2:$A$5</xm:f>
          </x14:formula1>
          <xm:sqref>E27</xm:sqref>
        </x14:dataValidation>
        <x14:dataValidation type="list" allowBlank="1" showInputMessage="1" showErrorMessage="1">
          <x14:formula1>
            <xm:f>'Spustni seznami'!$B$2:$B$6</xm:f>
          </x14:formula1>
          <xm:sqref>E28</xm:sqref>
        </x14:dataValidation>
        <x14:dataValidation type="list" allowBlank="1" showInputMessage="1" showErrorMessage="1">
          <x14:formula1>
            <xm:f>'Spustni seznami'!$C$2:$C$7</xm:f>
          </x14:formula1>
          <xm:sqref>E27</xm:sqref>
        </x14:dataValidation>
        <x14:dataValidation type="list" allowBlank="1" showInputMessage="1" showErrorMessage="1">
          <x14:formula1>
            <xm:f>'Spustni seznami'!$E$2:$E$8</xm:f>
          </x14:formula1>
          <xm:sqref>E30</xm:sqref>
        </x14:dataValidation>
        <x14:dataValidation type="list" allowBlank="1" showInputMessage="1" showErrorMessage="1">
          <x14:formula1>
            <xm:f>'Spustni seznami'!$G$2:$G$55</xm:f>
          </x14:formula1>
          <xm:sqref>E31:E32</xm:sqref>
        </x14:dataValidation>
        <x14:dataValidation type="list" allowBlank="1" showInputMessage="1" showErrorMessage="1">
          <x14:formula1>
            <xm:f>'Spustni seznami'!$C$2:$C$9</xm:f>
          </x14:formula1>
          <xm:sqref>E38</xm:sqref>
        </x14:dataValidation>
        <x14:dataValidation type="decimal" allowBlank="1" showInputMessage="1" showErrorMessage="1">
          <x14:formula1>
            <xm:f>'Spustni seznami'!I2</xm:f>
          </x14:formula1>
          <x14:formula2>
            <xm:f>'Spustni seznami'!I3</xm:f>
          </x14:formula2>
          <xm:sqref>F36:F37</xm:sqref>
        </x14:dataValidation>
        <x14:dataValidation type="decimal" allowBlank="1" showInputMessage="1" showErrorMessage="1">
          <x14:formula1>
            <xm:f>'Spustni seznami'!I7</xm:f>
          </x14:formula1>
          <x14:formula2>
            <xm:f>'Spustni seznami'!I8</xm:f>
          </x14:formula2>
          <xm:sqref>F41:F44</xm:sqref>
        </x14:dataValidation>
        <x14:dataValidation type="decimal" allowBlank="1" showInputMessage="1" showErrorMessage="1">
          <x14:formula1>
            <xm:f>'Spustni seznami'!I2</xm:f>
          </x14:formula1>
          <x14:formula2>
            <xm:f>'Spustni seznami'!I3</xm:f>
          </x14:formula2>
          <xm:sqref>E49:F49</xm:sqref>
        </x14:dataValidation>
        <x14:dataValidation type="decimal" allowBlank="1" showInputMessage="1" showErrorMessage="1">
          <x14:formula1>
            <xm:f>'Spustni seznami'!I2</xm:f>
          </x14:formula1>
          <x14:formula2>
            <xm:f>'Spustni seznami'!I3</xm:f>
          </x14:formula2>
          <xm:sqref>G49:K49</xm:sqref>
        </x14:dataValidation>
        <x14:dataValidation type="decimal" allowBlank="1" showInputMessage="1" showErrorMessage="1">
          <x14:formula1>
            <xm:f>'Spustni seznami'!I2</xm:f>
          </x14:formula1>
          <x14:formula2>
            <xm:f>'Spustni seznami'!I3</xm:f>
          </x14:formula2>
          <xm:sqref>E50:K50</xm:sqref>
        </x14:dataValidation>
        <x14:dataValidation type="decimal" allowBlank="1" showInputMessage="1" showErrorMessage="1">
          <x14:formula1>
            <xm:f>'Spustni seznami'!I2</xm:f>
          </x14:formula1>
          <x14:formula2>
            <xm:f>'Spustni seznami'!I3</xm:f>
          </x14:formula2>
          <xm:sqref>E54:F63</xm:sqref>
        </x14:dataValidation>
        <x14:dataValidation type="decimal" allowBlank="1" showInputMessage="1" showErrorMessage="1">
          <x14:formula1>
            <xm:f>'Spustni seznami'!I2</xm:f>
          </x14:formula1>
          <x14:formula2>
            <xm:f>'Spustni seznami'!I3</xm:f>
          </x14:formula2>
          <xm:sqref>E67:E69</xm:sqref>
        </x14:dataValidation>
        <x14:dataValidation type="date" allowBlank="1" showInputMessage="1" showErrorMessage="1">
          <x14:formula1>
            <xm:f>'Spustni seznami'!H2</xm:f>
          </x14:formula1>
          <x14:formula2>
            <xm:f>'Spustni seznami'!H3</xm:f>
          </x14:formula2>
          <xm:sqref>E11:K11</xm:sqref>
        </x14:dataValidation>
        <x14:dataValidation type="whole" allowBlank="1" showInputMessage="1" showErrorMessage="1">
          <x14:formula1>
            <xm:f>'Spustni seznami'!I2</xm:f>
          </x14:formula1>
          <x14:formula2>
            <xm:f>'Spustni seznami'!I3</xm:f>
          </x14:formula2>
          <xm:sqref>E15:K15</xm:sqref>
        </x14:dataValidation>
        <x14:dataValidation type="whole" allowBlank="1" showInputMessage="1" showErrorMessage="1">
          <x14:formula1>
            <xm:f>'Spustni seznami'!I4</xm:f>
          </x14:formula1>
          <x14:formula2>
            <xm:f>'Spustni seznami'!I5</xm:f>
          </x14:formula2>
          <xm:sqref>E17:K17</xm:sqref>
        </x14:dataValidation>
        <x14:dataValidation type="date" allowBlank="1" showInputMessage="1" showErrorMessage="1">
          <x14:formula1>
            <xm:f>'Spustni seznami'!H2</xm:f>
          </x14:formula1>
          <x14:formula2>
            <xm:f>'Spustni seznami'!H3</xm:f>
          </x14:formula2>
          <xm:sqref>F31:F32</xm:sqref>
        </x14:dataValidation>
        <x14:dataValidation type="list" allowBlank="1" showInputMessage="1" showErrorMessage="1">
          <x14:formula1>
            <xm:f>'Spustni seznami'!$C$2:$C$9</xm:f>
          </x14:formula1>
          <xm:sqref>E39 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workbookViewId="0">
      <selection activeCell="F29" sqref="F29"/>
    </sheetView>
  </sheetViews>
  <sheetFormatPr defaultRowHeight="12.75"/>
  <cols>
    <col min="1" max="1" width="52.140625" bestFit="1" customWidth="1"/>
    <col min="2" max="2" width="16.42578125" customWidth="1"/>
  </cols>
  <sheetData>
    <row r="1" spans="1:2">
      <c r="A1" s="52" t="s">
        <v>95</v>
      </c>
    </row>
    <row r="2" spans="1:2">
      <c r="A2" s="53" t="s">
        <v>96</v>
      </c>
      <c r="B2">
        <f>'Cost estimating template'!E27</f>
        <v>0</v>
      </c>
    </row>
    <row r="3" spans="1:2">
      <c r="A3" s="53" t="s">
        <v>97</v>
      </c>
      <c r="B3">
        <f>'Cost estimating template'!E28</f>
        <v>0</v>
      </c>
    </row>
    <row r="4" spans="1:2">
      <c r="A4" s="53" t="s">
        <v>98</v>
      </c>
      <c r="B4">
        <f>'Cost estimating template'!E29</f>
        <v>0</v>
      </c>
    </row>
    <row r="5" spans="1:2">
      <c r="A5" s="54" t="s">
        <v>139</v>
      </c>
      <c r="B5" s="58">
        <f>'Cost estimating template'!E30</f>
        <v>0</v>
      </c>
    </row>
    <row r="6" spans="1:2">
      <c r="A6" s="54" t="s">
        <v>99</v>
      </c>
      <c r="B6" s="6">
        <f>'Cost estimating template'!F31</f>
        <v>0</v>
      </c>
    </row>
    <row r="7" spans="1:2">
      <c r="A7" s="54" t="s">
        <v>100</v>
      </c>
      <c r="B7" s="6">
        <f>'Cost estimating template'!F32</f>
        <v>0</v>
      </c>
    </row>
    <row r="8" spans="1:2">
      <c r="A8" s="55" t="s">
        <v>101</v>
      </c>
    </row>
    <row r="9" spans="1:2">
      <c r="A9" s="53" t="s">
        <v>102</v>
      </c>
      <c r="B9">
        <f>'Cost estimating template'!F36</f>
        <v>0</v>
      </c>
    </row>
    <row r="10" spans="1:2">
      <c r="A10" s="53" t="s">
        <v>103</v>
      </c>
      <c r="B10">
        <f>'Cost estimating template'!F37</f>
        <v>0</v>
      </c>
    </row>
    <row r="11" spans="1:2">
      <c r="A11" s="53" t="s">
        <v>104</v>
      </c>
      <c r="B11">
        <f>'Cost estimating template'!F41</f>
        <v>0</v>
      </c>
    </row>
    <row r="12" spans="1:2">
      <c r="A12" s="53" t="s">
        <v>105</v>
      </c>
      <c r="B12">
        <f>'Cost estimating template'!F42</f>
        <v>0</v>
      </c>
    </row>
    <row r="13" spans="1:2">
      <c r="A13" s="53" t="s">
        <v>106</v>
      </c>
      <c r="B13">
        <f>'Cost estimating template'!F43</f>
        <v>0</v>
      </c>
    </row>
    <row r="14" spans="1:2">
      <c r="A14" s="53" t="s">
        <v>71</v>
      </c>
      <c r="B14">
        <f>'Cost estimating template'!F44</f>
        <v>0</v>
      </c>
    </row>
    <row r="15" spans="1:2" ht="13.5" thickBot="1">
      <c r="A15" s="55" t="s">
        <v>145</v>
      </c>
      <c r="B15" s="59">
        <f>SUM('Cost estimating template'!F36:F37,'Cost estimating template'!F41:F44)</f>
        <v>0</v>
      </c>
    </row>
    <row r="16" spans="1:2">
      <c r="A16" s="52" t="s">
        <v>107</v>
      </c>
    </row>
    <row r="17" spans="1:2">
      <c r="A17" s="53" t="s">
        <v>108</v>
      </c>
      <c r="B17">
        <f>'Cost estimating template'!E54</f>
        <v>0</v>
      </c>
    </row>
    <row r="18" spans="1:2">
      <c r="A18" s="53" t="s">
        <v>109</v>
      </c>
      <c r="B18">
        <f>'Cost estimating template'!F54</f>
        <v>0</v>
      </c>
    </row>
    <row r="19" spans="1:2">
      <c r="A19" s="53" t="s">
        <v>129</v>
      </c>
      <c r="B19">
        <f>B17*B18</f>
        <v>0</v>
      </c>
    </row>
    <row r="20" spans="1:2">
      <c r="A20" s="53" t="s">
        <v>110</v>
      </c>
      <c r="B20">
        <f>'Cost estimating template'!E55</f>
        <v>0</v>
      </c>
    </row>
    <row r="21" spans="1:2">
      <c r="A21" s="53" t="s">
        <v>111</v>
      </c>
      <c r="B21">
        <f>'Cost estimating template'!F55</f>
        <v>0</v>
      </c>
    </row>
    <row r="22" spans="1:2">
      <c r="A22" s="53" t="s">
        <v>130</v>
      </c>
      <c r="B22">
        <f>B20*B21</f>
        <v>0</v>
      </c>
    </row>
    <row r="23" spans="1:2">
      <c r="A23" s="53" t="s">
        <v>112</v>
      </c>
      <c r="B23">
        <f>'Cost estimating template'!E56</f>
        <v>0</v>
      </c>
    </row>
    <row r="24" spans="1:2">
      <c r="A24" s="53" t="s">
        <v>113</v>
      </c>
      <c r="B24">
        <f>'Cost estimating template'!F56</f>
        <v>0</v>
      </c>
    </row>
    <row r="25" spans="1:2">
      <c r="A25" s="53" t="s">
        <v>131</v>
      </c>
      <c r="B25">
        <f>B23*B24</f>
        <v>0</v>
      </c>
    </row>
    <row r="26" spans="1:2">
      <c r="A26" s="53" t="s">
        <v>114</v>
      </c>
      <c r="B26">
        <f>'Cost estimating template'!E57</f>
        <v>0</v>
      </c>
    </row>
    <row r="27" spans="1:2">
      <c r="A27" s="53" t="s">
        <v>115</v>
      </c>
      <c r="B27">
        <f>'Cost estimating template'!F57</f>
        <v>0</v>
      </c>
    </row>
    <row r="28" spans="1:2">
      <c r="A28" s="53" t="s">
        <v>132</v>
      </c>
      <c r="B28">
        <f>B26*B27</f>
        <v>0</v>
      </c>
    </row>
    <row r="29" spans="1:2">
      <c r="A29" s="53" t="s">
        <v>116</v>
      </c>
      <c r="B29">
        <f>'Cost estimating template'!E58</f>
        <v>0</v>
      </c>
    </row>
    <row r="30" spans="1:2">
      <c r="A30" s="53" t="s">
        <v>117</v>
      </c>
      <c r="B30">
        <f>'Cost estimating template'!F57</f>
        <v>0</v>
      </c>
    </row>
    <row r="31" spans="1:2">
      <c r="A31" s="53" t="s">
        <v>133</v>
      </c>
      <c r="B31">
        <f>B29*B30</f>
        <v>0</v>
      </c>
    </row>
    <row r="32" spans="1:2">
      <c r="A32" s="53" t="s">
        <v>118</v>
      </c>
      <c r="B32">
        <f>'Cost estimating template'!E59</f>
        <v>0</v>
      </c>
    </row>
    <row r="33" spans="1:2">
      <c r="A33" s="53" t="s">
        <v>119</v>
      </c>
      <c r="B33">
        <f>'Cost estimating template'!F59</f>
        <v>0</v>
      </c>
    </row>
    <row r="34" spans="1:2">
      <c r="A34" s="53" t="s">
        <v>134</v>
      </c>
      <c r="B34">
        <f>B32*B33</f>
        <v>0</v>
      </c>
    </row>
    <row r="35" spans="1:2">
      <c r="A35" s="53" t="s">
        <v>120</v>
      </c>
      <c r="B35">
        <f>'Cost estimating template'!E60</f>
        <v>0</v>
      </c>
    </row>
    <row r="36" spans="1:2">
      <c r="A36" s="53" t="s">
        <v>121</v>
      </c>
      <c r="B36">
        <f>'Cost estimating template'!F60</f>
        <v>0</v>
      </c>
    </row>
    <row r="37" spans="1:2">
      <c r="A37" s="53" t="s">
        <v>135</v>
      </c>
      <c r="B37">
        <f>B35*B36</f>
        <v>0</v>
      </c>
    </row>
    <row r="38" spans="1:2">
      <c r="A38" s="53" t="s">
        <v>122</v>
      </c>
      <c r="B38">
        <f>'Cost estimating template'!E61</f>
        <v>0</v>
      </c>
    </row>
    <row r="39" spans="1:2">
      <c r="A39" s="53" t="s">
        <v>123</v>
      </c>
      <c r="B39">
        <f>'Cost estimating template'!F61</f>
        <v>0</v>
      </c>
    </row>
    <row r="40" spans="1:2">
      <c r="A40" s="53" t="s">
        <v>136</v>
      </c>
      <c r="B40">
        <f>B38*B39</f>
        <v>0</v>
      </c>
    </row>
    <row r="41" spans="1:2">
      <c r="A41" s="53" t="s">
        <v>124</v>
      </c>
      <c r="B41">
        <f>'Cost estimating template'!E62</f>
        <v>0</v>
      </c>
    </row>
    <row r="42" spans="1:2">
      <c r="A42" s="53" t="s">
        <v>125</v>
      </c>
      <c r="B42">
        <f>'Cost estimating template'!F62</f>
        <v>0</v>
      </c>
    </row>
    <row r="43" spans="1:2">
      <c r="A43" s="53" t="s">
        <v>137</v>
      </c>
      <c r="B43">
        <f>B41*B42</f>
        <v>0</v>
      </c>
    </row>
    <row r="44" spans="1:2">
      <c r="A44" s="53" t="s">
        <v>126</v>
      </c>
      <c r="B44">
        <f>'Cost estimating template'!E63</f>
        <v>0</v>
      </c>
    </row>
    <row r="45" spans="1:2">
      <c r="A45" s="53" t="s">
        <v>127</v>
      </c>
      <c r="B45">
        <f>'Cost estimating template'!F63</f>
        <v>0</v>
      </c>
    </row>
    <row r="46" spans="1:2">
      <c r="A46" s="53" t="s">
        <v>138</v>
      </c>
      <c r="B46">
        <f>B44*B45</f>
        <v>0</v>
      </c>
    </row>
    <row r="47" spans="1:2" ht="13.5" thickBot="1">
      <c r="A47" s="55" t="s">
        <v>146</v>
      </c>
      <c r="B47" s="59">
        <f>SUM('Cost estimating template'!G54:K63)</f>
        <v>0</v>
      </c>
    </row>
    <row r="48" spans="1:2">
      <c r="A48" s="52" t="s">
        <v>68</v>
      </c>
    </row>
    <row r="49" spans="1:2">
      <c r="A49" s="56" t="s">
        <v>141</v>
      </c>
      <c r="B49">
        <f>'Cost estimating template'!E67</f>
        <v>0</v>
      </c>
    </row>
    <row r="50" spans="1:2">
      <c r="A50" s="56" t="s">
        <v>142</v>
      </c>
      <c r="B50">
        <f>'Cost estimating template'!E68</f>
        <v>0</v>
      </c>
    </row>
    <row r="51" spans="1:2">
      <c r="A51" s="56" t="s">
        <v>143</v>
      </c>
      <c r="B51">
        <f>'Cost estimating template'!E69</f>
        <v>0</v>
      </c>
    </row>
    <row r="52" spans="1:2" ht="13.5" thickBot="1">
      <c r="A52" s="55" t="s">
        <v>147</v>
      </c>
      <c r="B52" s="59">
        <f>SUM('Cost estimating template'!E67:E69)</f>
        <v>0</v>
      </c>
    </row>
    <row r="53" spans="1:2" ht="13.5" thickBot="1">
      <c r="A53" s="55"/>
      <c r="B53" s="60"/>
    </row>
    <row r="54" spans="1:2" ht="13.5" thickBot="1">
      <c r="A54" s="61" t="s">
        <v>128</v>
      </c>
      <c r="B54" s="62" t="e">
        <f>'Cost estimating template'!E72</f>
        <v>#VALUE!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55"/>
  <sheetViews>
    <sheetView workbookViewId="0">
      <selection activeCell="C18" sqref="C18"/>
    </sheetView>
  </sheetViews>
  <sheetFormatPr defaultRowHeight="12.75"/>
  <cols>
    <col min="1" max="1" width="13.42578125" bestFit="1" customWidth="1"/>
    <col min="2" max="2" width="21.5703125" bestFit="1" customWidth="1"/>
    <col min="3" max="3" width="25.85546875" bestFit="1" customWidth="1"/>
    <col min="5" max="5" width="10.28515625" customWidth="1"/>
    <col min="7" max="7" width="14.42578125" bestFit="1" customWidth="1"/>
    <col min="8" max="8" width="10.140625" bestFit="1" customWidth="1"/>
  </cols>
  <sheetData>
    <row r="1" spans="1:9">
      <c r="A1" s="2" t="s">
        <v>13</v>
      </c>
      <c r="B1" s="2" t="s">
        <v>18</v>
      </c>
      <c r="C1" s="2" t="s">
        <v>26</v>
      </c>
      <c r="E1" s="2" t="s">
        <v>64</v>
      </c>
      <c r="G1" s="2" t="s">
        <v>72</v>
      </c>
    </row>
    <row r="2" spans="1:9">
      <c r="A2" s="1" t="s">
        <v>14</v>
      </c>
      <c r="B2" s="1" t="s">
        <v>23</v>
      </c>
      <c r="C2" s="3" t="s">
        <v>27</v>
      </c>
      <c r="E2" s="8">
        <v>10000</v>
      </c>
      <c r="G2" s="31">
        <v>1</v>
      </c>
      <c r="H2" s="6">
        <v>36526</v>
      </c>
      <c r="I2">
        <v>0</v>
      </c>
    </row>
    <row r="3" spans="1:9">
      <c r="A3" s="1" t="s">
        <v>15</v>
      </c>
      <c r="B3" s="1" t="s">
        <v>19</v>
      </c>
      <c r="C3" s="3" t="s">
        <v>28</v>
      </c>
      <c r="E3" s="8">
        <v>50000</v>
      </c>
      <c r="G3" s="31">
        <v>2</v>
      </c>
      <c r="H3" s="6">
        <v>401768</v>
      </c>
      <c r="I3">
        <v>9.9999999999999991E+28</v>
      </c>
    </row>
    <row r="4" spans="1:9">
      <c r="A4" s="1" t="s">
        <v>16</v>
      </c>
      <c r="B4" s="1" t="s">
        <v>20</v>
      </c>
      <c r="C4" s="3" t="s">
        <v>29</v>
      </c>
      <c r="E4" s="8">
        <v>100000</v>
      </c>
      <c r="G4" s="31">
        <v>3</v>
      </c>
    </row>
    <row r="5" spans="1:9">
      <c r="A5" s="1" t="s">
        <v>17</v>
      </c>
      <c r="B5" s="1" t="s">
        <v>21</v>
      </c>
      <c r="C5" s="3" t="s">
        <v>30</v>
      </c>
      <c r="E5" s="8">
        <v>500000</v>
      </c>
      <c r="G5" s="31">
        <v>4</v>
      </c>
    </row>
    <row r="6" spans="1:9">
      <c r="B6" s="1" t="s">
        <v>17</v>
      </c>
      <c r="C6" s="3" t="s">
        <v>148</v>
      </c>
      <c r="E6" s="8">
        <v>1000000</v>
      </c>
      <c r="G6" s="31">
        <v>5</v>
      </c>
    </row>
    <row r="7" spans="1:9">
      <c r="C7" s="3" t="s">
        <v>58</v>
      </c>
      <c r="E7" s="8">
        <v>1500000</v>
      </c>
      <c r="G7" s="31">
        <v>6</v>
      </c>
    </row>
    <row r="8" spans="1:9">
      <c r="C8" s="3" t="s">
        <v>82</v>
      </c>
      <c r="E8" s="8">
        <v>2000000</v>
      </c>
      <c r="G8" s="31">
        <v>7</v>
      </c>
    </row>
    <row r="9" spans="1:9">
      <c r="C9" s="3" t="s">
        <v>17</v>
      </c>
      <c r="G9" s="31">
        <v>8</v>
      </c>
    </row>
    <row r="10" spans="1:9">
      <c r="G10" s="31">
        <v>9</v>
      </c>
    </row>
    <row r="11" spans="1:9">
      <c r="G11" s="31">
        <v>10</v>
      </c>
    </row>
    <row r="12" spans="1:9">
      <c r="G12" s="31">
        <v>11</v>
      </c>
    </row>
    <row r="13" spans="1:9">
      <c r="G13" s="31">
        <v>12</v>
      </c>
    </row>
    <row r="14" spans="1:9">
      <c r="G14" s="31">
        <v>13</v>
      </c>
    </row>
    <row r="15" spans="1:9">
      <c r="G15" s="31">
        <v>14</v>
      </c>
    </row>
    <row r="16" spans="1:9">
      <c r="G16" s="31">
        <v>15</v>
      </c>
    </row>
    <row r="17" spans="7:7">
      <c r="G17" s="31">
        <v>16</v>
      </c>
    </row>
    <row r="18" spans="7:7">
      <c r="G18" s="31">
        <v>17</v>
      </c>
    </row>
    <row r="19" spans="7:7">
      <c r="G19" s="31">
        <v>18</v>
      </c>
    </row>
    <row r="20" spans="7:7">
      <c r="G20" s="31">
        <v>19</v>
      </c>
    </row>
    <row r="21" spans="7:7">
      <c r="G21" s="31">
        <v>20</v>
      </c>
    </row>
    <row r="22" spans="7:7">
      <c r="G22" s="31">
        <v>21</v>
      </c>
    </row>
    <row r="23" spans="7:7">
      <c r="G23" s="31">
        <v>22</v>
      </c>
    </row>
    <row r="24" spans="7:7">
      <c r="G24" s="31">
        <v>23</v>
      </c>
    </row>
    <row r="25" spans="7:7">
      <c r="G25" s="31">
        <v>24</v>
      </c>
    </row>
    <row r="26" spans="7:7">
      <c r="G26" s="31">
        <v>25</v>
      </c>
    </row>
    <row r="27" spans="7:7">
      <c r="G27" s="31">
        <v>26</v>
      </c>
    </row>
    <row r="28" spans="7:7">
      <c r="G28" s="31">
        <v>27</v>
      </c>
    </row>
    <row r="29" spans="7:7">
      <c r="G29" s="31">
        <v>28</v>
      </c>
    </row>
    <row r="30" spans="7:7">
      <c r="G30" s="31">
        <v>29</v>
      </c>
    </row>
    <row r="31" spans="7:7">
      <c r="G31" s="31">
        <v>30</v>
      </c>
    </row>
    <row r="32" spans="7:7">
      <c r="G32" s="31">
        <v>31</v>
      </c>
    </row>
    <row r="33" spans="7:7">
      <c r="G33" s="31">
        <v>32</v>
      </c>
    </row>
    <row r="34" spans="7:7">
      <c r="G34" s="31">
        <v>33</v>
      </c>
    </row>
    <row r="35" spans="7:7">
      <c r="G35" s="31">
        <v>34</v>
      </c>
    </row>
    <row r="36" spans="7:7">
      <c r="G36" s="31">
        <v>35</v>
      </c>
    </row>
    <row r="37" spans="7:7">
      <c r="G37" s="31">
        <v>36</v>
      </c>
    </row>
    <row r="38" spans="7:7">
      <c r="G38" s="31">
        <v>37</v>
      </c>
    </row>
    <row r="39" spans="7:7">
      <c r="G39" s="31">
        <v>38</v>
      </c>
    </row>
    <row r="40" spans="7:7">
      <c r="G40" s="31">
        <v>39</v>
      </c>
    </row>
    <row r="41" spans="7:7">
      <c r="G41" s="31">
        <v>40</v>
      </c>
    </row>
    <row r="42" spans="7:7">
      <c r="G42" s="31">
        <v>41</v>
      </c>
    </row>
    <row r="43" spans="7:7">
      <c r="G43" s="31">
        <v>42</v>
      </c>
    </row>
    <row r="44" spans="7:7">
      <c r="G44" s="31">
        <v>43</v>
      </c>
    </row>
    <row r="45" spans="7:7">
      <c r="G45" s="31">
        <v>44</v>
      </c>
    </row>
    <row r="46" spans="7:7">
      <c r="G46" s="31">
        <v>45</v>
      </c>
    </row>
    <row r="47" spans="7:7">
      <c r="G47" s="31">
        <v>46</v>
      </c>
    </row>
    <row r="48" spans="7:7">
      <c r="G48" s="31">
        <v>47</v>
      </c>
    </row>
    <row r="49" spans="7:7">
      <c r="G49" s="31">
        <v>48</v>
      </c>
    </row>
    <row r="50" spans="7:7">
      <c r="G50" s="31">
        <v>49</v>
      </c>
    </row>
    <row r="51" spans="7:7">
      <c r="G51" s="31">
        <v>50</v>
      </c>
    </row>
    <row r="52" spans="7:7">
      <c r="G52" s="31">
        <v>51</v>
      </c>
    </row>
    <row r="53" spans="7:7">
      <c r="G53" s="31">
        <v>52</v>
      </c>
    </row>
    <row r="54" spans="7:7">
      <c r="G54" s="31">
        <v>53</v>
      </c>
    </row>
    <row r="55" spans="7:7">
      <c r="G55" s="31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Cost estimating template</vt:lpstr>
      <vt:lpstr>Razčlenjena kalkulacija</vt:lpstr>
      <vt:lpstr>Spustni seznami</vt:lpstr>
      <vt:lpstr>'Cost estimating template'!Print_Area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klemensekj</dc:creator>
  <cp:lastModifiedBy>Ferme, Dejan (BAUQNI)</cp:lastModifiedBy>
  <cp:lastPrinted>2022-09-07T08:26:43Z</cp:lastPrinted>
  <dcterms:created xsi:type="dcterms:W3CDTF">2005-02-14T08:28:19Z</dcterms:created>
  <dcterms:modified xsi:type="dcterms:W3CDTF">2023-03-13T10:35:29Z</dcterms:modified>
</cp:coreProperties>
</file>